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aveExternalLinkValues="0" codeName="ThisWorkbook" defaultThemeVersion="124226"/>
  <mc:AlternateContent xmlns:mc="http://schemas.openxmlformats.org/markup-compatibility/2006">
    <mc:Choice Requires="x15">
      <x15ac:absPath xmlns:x15ac="http://schemas.microsoft.com/office/spreadsheetml/2010/11/ac" url="C:\Users\PC\Desktop\Galerija\"/>
    </mc:Choice>
  </mc:AlternateContent>
  <xr:revisionPtr revIDLastSave="0" documentId="13_ncr:1_{5105C5E4-3392-4551-9B1D-1643EF0EDA5E}" xr6:coauthVersionLast="47" xr6:coauthVersionMax="47" xr10:uidLastSave="{00000000-0000-0000-0000-000000000000}"/>
  <bookViews>
    <workbookView xWindow="-108" yWindow="-108" windowWidth="30936" windowHeight="16896" tabRatio="824" xr2:uid="{00000000-000D-0000-FFFF-FFFF00000000}"/>
  </bookViews>
  <sheets>
    <sheet name="Naslovnica" sheetId="20" r:id="rId1"/>
    <sheet name="1.RUSENJA" sheetId="2" r:id="rId2"/>
    <sheet name="2.IZOLATERSKI" sheetId="8" r:id="rId3"/>
    <sheet name="3.TESARSKI" sheetId="38" r:id="rId4"/>
    <sheet name="4.ZAVRŠNI-ZIDARSKI" sheetId="37" r:id="rId5"/>
    <sheet name="5.GIPSKARTONSKI" sheetId="29" r:id="rId6"/>
    <sheet name="6.STOLARSKI " sheetId="31" r:id="rId7"/>
    <sheet name="7. BRAVARSKI " sheetId="32" r:id="rId8"/>
    <sheet name="8.KERAMIKA" sheetId="33" r:id="rId9"/>
    <sheet name="9.VODOINSTALATERSKI" sheetId="12" r:id="rId10"/>
    <sheet name="10.SOBOSLIKARSKI" sheetId="11" r:id="rId11"/>
    <sheet name="REKAPITULACIJA" sheetId="17" r:id="rId12"/>
  </sheets>
  <externalReferences>
    <externalReference r:id="rId13"/>
  </externalReferences>
  <definedNames>
    <definedName name="Betonski">#REF!</definedName>
    <definedName name="Pero">'[1]1.  ZEMLJANI'!$A$3:$H$28</definedName>
    <definedName name="_xlnm.Print_Area" localSheetId="1">'1.RUSENJA'!$A$2:$J$52</definedName>
    <definedName name="_xlnm.Print_Area" localSheetId="10">'10.SOBOSLIKARSKI'!$A$2:$H$36</definedName>
    <definedName name="_xlnm.Print_Area" localSheetId="2">'2.IZOLATERSKI'!$A$2:$M$55</definedName>
    <definedName name="_xlnm.Print_Area" localSheetId="3">'3.TESARSKI'!$A$2:$M$28</definedName>
    <definedName name="_xlnm.Print_Area" localSheetId="4">'4.ZAVRŠNI-ZIDARSKI'!$A$2:$K$26</definedName>
    <definedName name="_xlnm.Print_Area" localSheetId="5">'5.GIPSKARTONSKI'!$A$2:$K$52</definedName>
    <definedName name="_xlnm.Print_Area" localSheetId="6">'6.STOLARSKI '!$A$2:$L$43</definedName>
    <definedName name="_xlnm.Print_Area" localSheetId="7">'7. BRAVARSKI '!$A$2:$L$23</definedName>
    <definedName name="_xlnm.Print_Area" localSheetId="8">'8.KERAMIKA'!$A$2:$L$32</definedName>
    <definedName name="_xlnm.Print_Area" localSheetId="9">'9.VODOINSTALATERSKI'!$A$2:$L$10</definedName>
    <definedName name="_xlnm.Print_Area" localSheetId="0">Naslovnica!$A$1:$E$50</definedName>
    <definedName name="_xlnm.Print_Area" localSheetId="11">REKAPITULACIJA!$A$2:$K$58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4" i="37" l="1"/>
  <c r="M17" i="8"/>
  <c r="M16" i="8"/>
  <c r="L24" i="33"/>
  <c r="G24" i="33"/>
  <c r="L27" i="33"/>
  <c r="L18" i="33"/>
  <c r="G18" i="33"/>
  <c r="M28" i="8"/>
  <c r="M25" i="8"/>
  <c r="L15" i="33"/>
  <c r="G15" i="33"/>
  <c r="M20" i="38"/>
  <c r="L15" i="32"/>
  <c r="L18" i="32" s="1"/>
  <c r="I19" i="17" s="1"/>
  <c r="J35" i="2"/>
  <c r="J32" i="2"/>
  <c r="M17" i="38"/>
  <c r="M23" i="38" s="1"/>
  <c r="I27" i="38"/>
  <c r="A27" i="38"/>
  <c r="I23" i="38"/>
  <c r="A23" i="38"/>
  <c r="M14" i="38"/>
  <c r="B14" i="38"/>
  <c r="A14" i="38" s="1"/>
  <c r="H27" i="11"/>
  <c r="H18" i="11"/>
  <c r="K32" i="29"/>
  <c r="K25" i="29"/>
  <c r="M25" i="38" l="1"/>
  <c r="M27" i="38" s="1"/>
  <c r="I11" i="17" s="1"/>
  <c r="B17" i="38"/>
  <c r="A17" i="38" l="1"/>
  <c r="B20" i="38"/>
  <c r="A20" i="38" s="1"/>
  <c r="J38" i="2"/>
  <c r="L40" i="31"/>
  <c r="L35" i="31"/>
  <c r="L39" i="31"/>
  <c r="K19" i="37"/>
  <c r="M22" i="8"/>
  <c r="J25" i="2"/>
  <c r="K35" i="29" l="1"/>
  <c r="K11" i="37" l="1"/>
  <c r="J44" i="2" l="1"/>
  <c r="I22" i="37" l="1"/>
  <c r="A22" i="37"/>
  <c r="K18" i="37"/>
  <c r="B28" i="37"/>
  <c r="A28" i="37" s="1"/>
  <c r="B27" i="37"/>
  <c r="A27" i="37" s="1"/>
  <c r="I26" i="37"/>
  <c r="A26" i="37"/>
  <c r="L7" i="12"/>
  <c r="H24" i="11"/>
  <c r="H23" i="11"/>
  <c r="H15" i="11"/>
  <c r="H14" i="11"/>
  <c r="H30" i="11" s="1"/>
  <c r="L21" i="33"/>
  <c r="L12" i="33"/>
  <c r="L34" i="31"/>
  <c r="L30" i="31"/>
  <c r="B30" i="31"/>
  <c r="B32" i="31"/>
  <c r="A32" i="31" s="1"/>
  <c r="L43" i="31" l="1"/>
  <c r="L30" i="33"/>
  <c r="I21" i="17" s="1"/>
  <c r="I17" i="17"/>
  <c r="H32" i="11"/>
  <c r="H36" i="11" s="1"/>
  <c r="I25" i="17" s="1"/>
  <c r="L10" i="12"/>
  <c r="I23" i="17" s="1"/>
  <c r="K22" i="37"/>
  <c r="K24" i="37" s="1"/>
  <c r="K26" i="37" s="1"/>
  <c r="I13" i="17" s="1"/>
  <c r="B11" i="37"/>
  <c r="A11" i="37" l="1"/>
  <c r="B14" i="37"/>
  <c r="A14" i="37" s="1"/>
  <c r="B17" i="37"/>
  <c r="A17" i="37" s="1"/>
  <c r="K48" i="29"/>
  <c r="K45" i="29"/>
  <c r="K41" i="29"/>
  <c r="M21" i="8"/>
  <c r="M31" i="8"/>
  <c r="I36" i="8"/>
  <c r="A36" i="8"/>
  <c r="J41" i="2"/>
  <c r="B27" i="2"/>
  <c r="A27" i="2" s="1"/>
  <c r="J29" i="2"/>
  <c r="J26" i="2"/>
  <c r="K51" i="29" l="1"/>
  <c r="I15" i="17" s="1"/>
  <c r="M33" i="8"/>
  <c r="M36" i="8" s="1"/>
  <c r="I9" i="17" s="1"/>
  <c r="J47" i="2"/>
  <c r="J49" i="2" s="1"/>
  <c r="J52" i="2" s="1"/>
  <c r="I7" i="17" s="1"/>
  <c r="I28" i="17" l="1"/>
  <c r="I47" i="17" s="1"/>
  <c r="I52" i="17" s="1"/>
  <c r="I54" i="17" s="1"/>
  <c r="I56" i="17" s="1"/>
  <c r="B10" i="32"/>
  <c r="B15" i="32" s="1"/>
  <c r="A15" i="32" s="1"/>
  <c r="B15" i="8"/>
  <c r="B23" i="2"/>
  <c r="A23" i="2" s="1"/>
  <c r="B15" i="2"/>
  <c r="A15" i="2" s="1"/>
  <c r="B14" i="2"/>
  <c r="B20" i="29"/>
  <c r="B24" i="29"/>
  <c r="A24" i="29" s="1"/>
  <c r="B25" i="29"/>
  <c r="A25" i="29" s="1"/>
  <c r="A27" i="29"/>
  <c r="B27" i="31"/>
  <c r="B11" i="33"/>
  <c r="B12" i="33" s="1"/>
  <c r="A30" i="11"/>
  <c r="A47" i="2"/>
  <c r="A43" i="31"/>
  <c r="I51" i="29"/>
  <c r="I31" i="8"/>
  <c r="A18" i="32"/>
  <c r="G12" i="33"/>
  <c r="G28" i="33"/>
  <c r="I28" i="33"/>
  <c r="A30" i="33"/>
  <c r="G19" i="29"/>
  <c r="A51" i="29"/>
  <c r="B52" i="29"/>
  <c r="A52" i="29" s="1"/>
  <c r="B53" i="29"/>
  <c r="A53" i="29" s="1"/>
  <c r="B54" i="29"/>
  <c r="A54" i="29" s="1"/>
  <c r="B55" i="29"/>
  <c r="A55" i="29" s="1"/>
  <c r="B56" i="29"/>
  <c r="A56" i="29" s="1"/>
  <c r="A52" i="2"/>
  <c r="B54" i="2"/>
  <c r="A54" i="2" s="1"/>
  <c r="B53" i="2"/>
  <c r="A53" i="2" s="1"/>
  <c r="A36" i="11"/>
  <c r="B40" i="11"/>
  <c r="A40" i="11" s="1"/>
  <c r="B39" i="11"/>
  <c r="A39" i="11" s="1"/>
  <c r="B38" i="11"/>
  <c r="A38" i="11" s="1"/>
  <c r="B37" i="11"/>
  <c r="A37" i="11" s="1"/>
  <c r="B41" i="11"/>
  <c r="A41" i="11" s="1"/>
  <c r="B42" i="11"/>
  <c r="A42" i="11" s="1"/>
  <c r="B43" i="11"/>
  <c r="A43" i="11" s="1"/>
  <c r="B44" i="11"/>
  <c r="A44" i="11" s="1"/>
  <c r="B45" i="11"/>
  <c r="A45" i="11" s="1"/>
  <c r="B46" i="11"/>
  <c r="A46" i="11" s="1"/>
  <c r="B47" i="11"/>
  <c r="A47" i="11" s="1"/>
  <c r="B48" i="11"/>
  <c r="A48" i="11" s="1"/>
  <c r="B49" i="11"/>
  <c r="A49" i="11" s="1"/>
  <c r="B50" i="11"/>
  <c r="A50" i="11" s="1"/>
  <c r="B51" i="11"/>
  <c r="A51" i="11" s="1"/>
  <c r="B52" i="11"/>
  <c r="A52" i="11" s="1"/>
  <c r="B53" i="11"/>
  <c r="A53" i="11" s="1"/>
  <c r="B4" i="11"/>
  <c r="A10" i="12"/>
  <c r="A31" i="8"/>
  <c r="B15" i="33" l="1"/>
  <c r="A15" i="33" s="1"/>
  <c r="A15" i="8"/>
  <c r="I30" i="17"/>
  <c r="I32" i="17" s="1"/>
  <c r="A12" i="33"/>
  <c r="B13" i="11"/>
  <c r="A11" i="33"/>
  <c r="A10" i="32"/>
  <c r="A27" i="31"/>
  <c r="B29" i="31"/>
  <c r="B33" i="31" s="1"/>
  <c r="A14" i="2"/>
  <c r="A20" i="29"/>
  <c r="B7" i="12"/>
  <c r="A7" i="12" s="1"/>
  <c r="B18" i="33" l="1"/>
  <c r="B21" i="33" s="1"/>
  <c r="A13" i="11"/>
  <c r="B18" i="11"/>
  <c r="A18" i="11" s="1"/>
  <c r="B28" i="29"/>
  <c r="B20" i="8"/>
  <c r="B24" i="33" l="1"/>
  <c r="A24" i="33" s="1"/>
  <c r="A18" i="33"/>
  <c r="A20" i="8"/>
  <c r="B25" i="8"/>
  <c r="B38" i="31"/>
  <c r="A38" i="31" s="1"/>
  <c r="A28" i="29"/>
  <c r="B21" i="11"/>
  <c r="A21" i="33"/>
  <c r="A21" i="11" l="1"/>
  <c r="B27" i="11"/>
  <c r="A27" i="11" s="1"/>
  <c r="B27" i="33"/>
  <c r="A27" i="33" s="1"/>
  <c r="A25" i="8"/>
  <c r="B28" i="8"/>
  <c r="A28" i="8" s="1"/>
  <c r="B35" i="29" l="1"/>
  <c r="A35" i="29" l="1"/>
  <c r="B38" i="29"/>
  <c r="B24" i="2"/>
  <c r="A38" i="29" l="1"/>
  <c r="A24" i="2"/>
  <c r="B44" i="29" l="1"/>
  <c r="A44" i="29" s="1"/>
  <c r="B48" i="29" l="1"/>
  <c r="A48" i="29" s="1"/>
  <c r="B29" i="2" l="1"/>
  <c r="A29" i="2" l="1"/>
  <c r="B32" i="2" l="1"/>
  <c r="A32" i="2" l="1"/>
  <c r="B35" i="2"/>
  <c r="A35" i="2" s="1"/>
  <c r="A33" i="31"/>
  <c r="A29" i="31"/>
  <c r="B38" i="2" l="1"/>
  <c r="A38" i="2" s="1"/>
  <c r="B41" i="2" l="1"/>
  <c r="A41" i="2" s="1"/>
  <c r="B44" i="2" l="1"/>
  <c r="A44" i="2" s="1"/>
</calcChain>
</file>

<file path=xl/sharedStrings.xml><?xml version="1.0" encoding="utf-8"?>
<sst xmlns="http://schemas.openxmlformats.org/spreadsheetml/2006/main" count="304" uniqueCount="219">
  <si>
    <t>Ovi radovi se izvode samo po odobrenju nadzornog inžinjera i upisa u građevinski dnevnik. Obračun se vrši prema količinama ovjerenim putem građevinske knjige i ovjerenih analiza cijena.</t>
  </si>
  <si>
    <t>Za sve malo predviđene ili nepredviđene radove pretpostavlja se 10 % ukupnog iznosa radova pripremnih, rušenja i demontaže.</t>
  </si>
  <si>
    <t>- GK d = 1,25 obične gipskartonske ploče</t>
  </si>
  <si>
    <t>- GKF d = 1,25 vodootporne gipskartonske ploče sa kaširanom PE folijom</t>
  </si>
  <si>
    <t>PRIPREMNI RADOVI, RUŠENJA I DEMONTAŽE</t>
  </si>
  <si>
    <t>SOBOSLIKARSKO-LIČILAČKI RADOVI</t>
  </si>
  <si>
    <t>STOLARSKI RADOVI</t>
  </si>
  <si>
    <t>SVEUKUPNA REKAPITULACIJA</t>
  </si>
  <si>
    <t>A</t>
  </si>
  <si>
    <t>GRAĐEVINSKO OBRTNIČKI RADOVI</t>
  </si>
  <si>
    <t>B</t>
  </si>
  <si>
    <t>UKUPNO</t>
  </si>
  <si>
    <t>m3</t>
  </si>
  <si>
    <t>10.</t>
  </si>
  <si>
    <t>U cijenu svake pojedine stavke uključeno je:</t>
  </si>
  <si>
    <t>- dobava i montaža svog potrebnog materijala (gk ploče, metalna potkonstrukcija, spojni elementi, vijci, držači, kit, trake za spojeve, mrežice, izolacijski sloj kamene vune (50kg/m3) u sloju prema projektu, materijal potreban za vezu dijelova pregrada i veze na neke druge konstruktivne elemente).</t>
  </si>
  <si>
    <t>- izvođenje elastičnog spoja s elementima od drugog materijala (brušenje profila pod 45°, ispunjavanje posebnim elastičnim kitom, oblaganje mrežicom, itd.)</t>
  </si>
  <si>
    <t>- dobava i montaža podkonstrukcije za formiranje otvora vrata (stolarija i bravarija)</t>
  </si>
  <si>
    <t>- izvođenje svih potrebnih završnih radova (fugiranja, gletanja,bandažiranja i kitanja spojeva i sudara, itd) tako da su plohe u potpunosti pripremljene za soboslikačke radove.</t>
  </si>
  <si>
    <t>- dobava i montaža instalacijskih stijena sa potrebnom podkonstrukcijom za montažu sanitarnih uređaja</t>
  </si>
  <si>
    <t>- GKFI d = 1,25 vatrootporne gipskartonske ploče</t>
  </si>
  <si>
    <t xml:space="preserve">- izvođenje svih niša, zasjeka, nadvoja i sl. kod montažnih stijena složenog oblika, sve prema projektu izvedbenom i projektu interijera. </t>
  </si>
  <si>
    <t>01.</t>
  </si>
  <si>
    <t>- izvođenje radova točno prema specifikaciji proizvođača sistema, te korištenje svih elemenata iz samo jednog sistema (npr. Knauf)</t>
  </si>
  <si>
    <t>- zaštita svih uglova ugradnjom odgovarajućih uglovnih profila</t>
  </si>
  <si>
    <t>a)</t>
  </si>
  <si>
    <t>b)</t>
  </si>
  <si>
    <t>Opis bravarije:</t>
  </si>
  <si>
    <t>Obračun po m2 izvedenog spuštenog stropa</t>
  </si>
  <si>
    <t>Priprema otvora za ugradnju zaokretnih vrata.</t>
  </si>
  <si>
    <t>Izrezivanje i završna obrada nakon ugradbe GK ploča za potrebe ugradbe rasvjetnih tijela, utičnica, prekidača, raznih instalacijskih ormarića, revizijskih rešetki i sl.</t>
  </si>
  <si>
    <t>Za sve malo predviđene ili nepredviđene radove pretpostavlja se 10 % ukupnog iznosa soboslikarsko-ličilačkih radova.</t>
  </si>
  <si>
    <t xml:space="preserve">Cjelokupni bravarski radovi uključivo sva sredstva do potpunog završetka rada (prethodna detaljna izmjera, materijal,izrada, završna obrada,montaža na objekt, svi dijelovi elementa, sva potrebna spojna sredstva i materijali za izradu i ugradbu, te pomoćna sredstva i alati, sve potrebne zaštite, izrada prototipa itd). </t>
  </si>
  <si>
    <t>građevinsko - obrtničkih radova</t>
  </si>
  <si>
    <t>IZOLATERSKI RADOVI</t>
  </si>
  <si>
    <t>02.</t>
  </si>
  <si>
    <t>NAPOMENA:</t>
  </si>
  <si>
    <t>U stavku uključeno bojanje svih istaka, niša, parapeta, nadvoja i svih ostalih pripadajućih dijelova zidova.</t>
  </si>
  <si>
    <t xml:space="preserve">- sva sredstva koja se ugrađuju ili nanose na objekt moraju se izvoditi precizno prema uputama proizvođača </t>
  </si>
  <si>
    <t>A. Troškovnik</t>
  </si>
  <si>
    <t>TROŠKOVNIK GRAĐEVINSKO - OBRTNIČKIH RADOVA REKAPITULACIJA</t>
  </si>
  <si>
    <t>A.</t>
  </si>
  <si>
    <t>UKUPNO PRIPREMNI RADOVI,RUŠENJA I DEMONTAŽE,:</t>
  </si>
  <si>
    <t>03.</t>
  </si>
  <si>
    <t>BRAVARSKI RADOVI</t>
  </si>
  <si>
    <t>Zidovi u mokrim čavorovima ili uz instalacijske šahtove izvode se vodootpornim pločama.</t>
  </si>
  <si>
    <t>Obloge u mokrim čavorovima ili uz instalacijske šahtove izvode se vodootpornim pločama.</t>
  </si>
  <si>
    <t>Uključeno i ispunjavanje zida mineralnom vunom u debljini metalne podkonstrukcije (5 cm).</t>
  </si>
  <si>
    <t>-na rubovima se izolacija i PB podižu na zid min 20cm, završetak izolacije je sa završnim profilom od palstičnog materijala.</t>
  </si>
  <si>
    <t>-sve potrebne radove, predradnje i materijal prema uputama proizvođača. (hladni premazi, impregniranja, izrada holkela, čišćenja).</t>
  </si>
  <si>
    <t>Obračun po m2 izvedenog zida.</t>
  </si>
  <si>
    <t>09.</t>
  </si>
  <si>
    <t>SVEUKUPNO</t>
  </si>
  <si>
    <t>SVEUKUPNO RADOVI</t>
  </si>
  <si>
    <t>SOBOSLIKARSKO - LIČILAČKI RADOVI</t>
  </si>
  <si>
    <t xml:space="preserve">m2 </t>
  </si>
  <si>
    <t>Direktor:</t>
  </si>
  <si>
    <t>INVESTITOR:</t>
  </si>
  <si>
    <t>GRAĐEVINA:</t>
  </si>
  <si>
    <t>SVEUKUPNO PRIPREMNI RADOVI,RUŠENJA I DEMONTAŽE,:</t>
  </si>
  <si>
    <t>SVEUKUPNO IZOLATERSKI RADOVI:</t>
  </si>
  <si>
    <t>SVEUKUPNO KERAMIČARSKI RADOVI :</t>
  </si>
  <si>
    <t>SVEUKUPNO BRAVARSKI RADOVI :</t>
  </si>
  <si>
    <t>SVEUKUPNO STOLARSKI RADOVI :</t>
  </si>
  <si>
    <t>SVEUKUPNO GIPSARTONSKI RADOVI :</t>
  </si>
  <si>
    <t>UKUPNO SOBOSLIKARSKO - LIČILAČKI RADOVI</t>
  </si>
  <si>
    <t>SVEUKUPNO SOBOSLIKARSKO - LIČILAČKI RADOVI</t>
  </si>
  <si>
    <t>GIPSKARTONSKI RADOVI</t>
  </si>
  <si>
    <t>stropovi</t>
  </si>
  <si>
    <t>04.</t>
  </si>
  <si>
    <t>05.</t>
  </si>
  <si>
    <t>U cijenu svake pojedine stavke uključeno:</t>
  </si>
  <si>
    <t>-dobava svog materijala, sav vanjski i unutrašnji transport do mjesta ugradbe.</t>
  </si>
  <si>
    <t>07.</t>
  </si>
  <si>
    <t>08.</t>
  </si>
  <si>
    <t>GIPSAKARTONSKI RADOVI</t>
  </si>
  <si>
    <t>m2</t>
  </si>
  <si>
    <t>m1</t>
  </si>
  <si>
    <t>kom</t>
  </si>
  <si>
    <t>06.</t>
  </si>
  <si>
    <t>paušal</t>
  </si>
  <si>
    <t>KERAMIČARSKI RADOVI</t>
  </si>
  <si>
    <t>ELEKTROINSTALACIJE</t>
  </si>
  <si>
    <t>Rab</t>
  </si>
  <si>
    <t xml:space="preserve">PRIPREMNI RADOVI, RUŠENJA I DEMONTAŽE </t>
  </si>
  <si>
    <t>Sve odredbe ovih uvjeta smatraju se sastavnim dijelom opisa svake pojedine stavke ovog troškovnika.
Prije unošenja cijena ponuđač se je dužan detaljno upoznati s projektnim elaboratom i lokacijom objekta radi dobivanja potpunog uvida u veličinu i vrstu glavnih i pripremnih radova.
Svi radovi obuhvaćeni ovim troškovnikom predviđeni su kao potpuno gotovi, sa svim potrebnim pripremnim i završnim radovima.</t>
  </si>
  <si>
    <t>Jediničnom cijenom za svaki rad predviđen ovim troškovnikom obuhvaćeno je:
a) potpuno dovršenje sa svim predradnjama, transportom i ostalim radnim operacijama
b) sav rad, materijal, amortizacija i  svi ostali troškovi koji se odnose na ovaj objekt
c) troškovi i takse privremenih priključaka potrebnih instalacija
d) sve potrebne pokretne i nepokretne radne, transportne i pomoćne skele, sa izradom, postavljanjem , skidanjem i odvozom. Isto važi za privremene pomoćne objekte (kancelarije, priručna skladišta i slično) i normalni rastur i otpatke materijala
e) čišćenje i održavanje objekta koji je u gradnji i gradilišta za sve vrijeme gradnje
f) osiguranje gradilišta te neometanog prolaza i saobraćaja
g) sve higijensko-tehničke zaštitne mjere za sve zaposlene radnike</t>
  </si>
  <si>
    <t xml:space="preserve">Po završetku svih radova na zgradi izvođač je dužan ukloniti privremene objekte, očistiti gradilište i sva ostala prekopavanja dovesti u prvobitno stanje, zatim da o svom trošku, odgovarajućim sredstvima čišćenjem , pranjem i sl. dovede cijeli objekt sa instalacijama u potpuno čisto i ispravno stanje i da ih u tom stanju održava do predaje na korištenje. Čišćenja u toku izgradnje objekta, kao i završno čišćenje ulaze u cijenu radova. Sav otpadni materijal od čišćenja mora se odvesti sa gradilišta na deponiju.Obračun količina radova vrši se na način opisan u svakoj poziciji ovog troškovnika, predviđen za taj rad u prosječnim građevinskim i obrtničkim normama.
Niti jedan rad ne može se dva puta platiti, ukoliko nije dva puta rađen bez krivice izvođača, što se utvrđuje arbitražno, a na zahtjev jedne strane.Sve obveze i izdatke, te troškove po odredbama ovih uvjeta dužan je izvođač ukalkulirati u ponuđene cijene za sve radove na objektu i ne može zahtijevati da se ti radovi posebno naplaćuju.
</t>
  </si>
  <si>
    <t>Napomena: Količina izvedenih radova po stavkama obračunavat će se i naplaćivati prema stvarno izvedenim količinama, upisanim u građevinsku knjigu i ovjerenim od strane nadzornog inženjera, odnosno prema odredbama ugovora o izvođenju radova.</t>
  </si>
  <si>
    <t>Radove treba izvesti u skladu s važećim zakonskim propisima, pravilnicima i tehničkoj praksi, te osigurati sve zakonom i pravilnicima propisane dokaze za kvalitetu ugradbe odnosno izvedbe.</t>
  </si>
  <si>
    <t>Izvođač je dužan, u okviru ugovorene cijene, ugraditi propisani adekvatan i prema Hrvatskim normama atestiran materijal.
 Izvođač je također dužan kod izrade konstrukcija, prema projektom određenom planu ispitivanja materijala, kontrolirati ugrađeni konstruktivni materijal.</t>
  </si>
  <si>
    <t>Za instalacijske sustave izvođač je dužan, u okviru ugovorene cijene, osim atesta o kvaliteti ugrađenih materijala, dati ateste za instalacijske sustave.</t>
  </si>
  <si>
    <t xml:space="preserve">Izvođač je u okviru ugovorene cijene dužan izvršiti koordinaciju radova svih kooperanata na način da omogući kontinuirano odvijanje posla i zaštitiu već izvedenih radova.Sva oštećenja nastala tokom gradnje otkloniti će izvođač o svom trošku. </t>
  </si>
  <si>
    <t>Izvođač je dužan, u okviru ugovorene cijene, osigurati gradilište od djelovanja više sile i krađe.</t>
  </si>
  <si>
    <t>Sav rad i materijal vezan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</si>
  <si>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Izvođač je dužan čistiti gradilište barem tri puta tokom građenja a na kraju treba izvesti sva fina čiščenja  zidova, podova, vrata,prozora, stijena, stakala i dr. što se neće posebno opisivati u stavkama.</t>
  </si>
  <si>
    <t>Izvođač će zajedno sa nadzornim organom  izraditi vremenski plan (gantogram) aktivnosti na gradilištu i njime odrediti dinamiku financiranja, dobave materijala i opreme i sl.</t>
  </si>
  <si>
    <t>Napomena: Troškovnik je izrađen na osnovu glavnog projekta, tako da u njega nisu mogle biti unesene sve definicije za izvedbu   pojedinih elemenata građevine (koje je moguće jedino definirati u sklopu razrađenog izvedbenog projekta).</t>
  </si>
  <si>
    <t>Grubo čišćenje objekta od otpadnog materijala nakon izvednih svih radova. Uključivo ručni utovar, prijenos i istovar na privremeno odlagalište udaljeno do 30 m. Obračun po m2 očišćene površine.</t>
  </si>
  <si>
    <t>zidovi</t>
  </si>
  <si>
    <t>UKUPNO IZOLATERSKI RADOVI:</t>
  </si>
  <si>
    <t>Za sve malo predviđene ili nepredviđene radove pretpostavlja se 20 % ukupnog iznosa izolaterskih radova.</t>
  </si>
  <si>
    <t>Uključeno i ispunjavanje zida mineralnom vunom u debljini metalne podkonstrukcije.</t>
  </si>
  <si>
    <t>Obračun po m2 izvedene obloge.</t>
  </si>
  <si>
    <t xml:space="preserve">NAPOMENA: u jediničnim cijenama je sadržana i sva potrebna atestna dokumentacija i ispitavanja potrebna za tehnički pregled. </t>
  </si>
  <si>
    <t xml:space="preserve">NAPOMENA:  Zidarske (stolarske) mjere otvora provjeriti na građevini ! </t>
  </si>
  <si>
    <r>
      <t>Jedinična cijena uključuje</t>
    </r>
    <r>
      <rPr>
        <sz val="9"/>
        <rFont val="Arial"/>
        <family val="2"/>
        <charset val="238"/>
      </rPr>
      <t xml:space="preserve"> </t>
    </r>
  </si>
  <si>
    <t>● uzimanje mjera na gradilištu  i definiranje ugradbenih dimenzija</t>
  </si>
  <si>
    <t>● tehnološku razradu svih detalja</t>
  </si>
  <si>
    <t xml:space="preserve">● izradu radioničkih nacrta  </t>
  </si>
  <si>
    <t xml:space="preserve">● sav spojni materijal, sidrene ploče, mort za podlijevanje ležaja </t>
  </si>
  <si>
    <t xml:space="preserve">● postavu i skidanje radne skele </t>
  </si>
  <si>
    <t>● striktnu primjenu mjera zaštite od požara</t>
  </si>
  <si>
    <t>● sve posredne i neposredne troškove za rad, materijal, alat i građevinske strojeve</t>
  </si>
  <si>
    <t>● sve transporte</t>
  </si>
  <si>
    <t>● čišćenje tokom rada</t>
  </si>
  <si>
    <t xml:space="preserve">● odvoz i zbrinjavanje smeća </t>
  </si>
  <si>
    <t>● završno čišćenje prije primopredaje radova</t>
  </si>
  <si>
    <t>● nadoknadu  eventualne štete nastale iz nepažnje  na svojim ili tuđim radovima</t>
  </si>
  <si>
    <t>Građevinska bravarija izvodi se od profila i  limova. Materijal  čelik</t>
  </si>
  <si>
    <t>Jedinična cijena uključuje: uzimanje mjera na gradilištu  i definiranje ugradbenih dimenzija, tehnološku razradu svih detalja, izradu radioničkih nacrta, sav spojni materijal, sidrene ploče, mort za podlijevanje ležaja, zaštitu od korozije , postavu i skidanje radne skele, striktnu primjenu mjera zaštite od požara,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</si>
  <si>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Sve radove treba izvesti prema nacrtima, opisima troškovnika, postojećim tehničkim propisima, te uputama projektanta i nadzornog inženjera.
U cijenu za svaku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 
Izvođač treba upotrijebiti materijal, koji u svemu (vrsti, boji i kvaliteti) odgovara uzorku, što ga odabere projektant.
Kao vezni materijal za opločenje podova upotrijebiti će se vlažni cementni mort 1:2 ili građevinsko ljepilo. Kod ugradnje u cementni mort pločice se postavljaju zaljevanjem cementnim mlijekom ili strojnim vibriranjem.</t>
  </si>
  <si>
    <t>Ako neke pločice imaju veću dimenziju, treba ih obrusiti, ako su manje od propisane mjere, ne smiju biti upotrebljene.
Naročitu pažnju obratiti na sastave ploha koje se opločuju, na sastavima opločenja sa drugim plohama obrade i opšavima uz otvore, da budu izvedeni potpuno ravni i čisti.</t>
  </si>
  <si>
    <t>Završna opločenja odmah očistiti od nečistoće i veznog sredstva, a u svaku stavku uključeno je i konačno fino čišćenje površine, te fugiranje.Podne ravnine moraju biti potpuno ravne i horizontalne, osim u prostorijama sa podnim odvodima, gdje se izvode minimalni padovi prema tim odvodima.
Uz podne rešetke, sifone i uz ostale rubove sve podne pločice ili tavelice moraju biti obrezane na potrebnu mjeru i pravilno obrubljene.Podove na otvorenim površinama izvesti sa dilatacijama, tako da ni u jednom smjeru razmak između njih nije veći od 3 m.Organizaciju svog rada izvođač treba provesti tako da bude u skladu sa operativnim planom, te da ne dođe do zakašnjenja sa vlastitim radovima ili do ometanja u odvijanju radova drugih izvođača.Obračun po površini za opločenja, a po dužini za rubove i bordure.</t>
  </si>
  <si>
    <t xml:space="preserve">Sav materijal koji će se upotrijebiti, kao i pomoćni materijal, rad i pomoćni rad mora u svemu odgovarati standardima, propisima i tehničkim uvjetima i pravilima dobrog zanata.
Tijekom izvođenja radova treba obratiti pažnju na atmosferske prilike. 
Vanjski radovi se ne smiju izvoditi u slučaju oborina, magle, zraka prezasićenog vlagom, te jakog vjetra i temperature ispod +5°C.
Premazi i obojenja moraju biti postojani na svjetlo i otporni na pranje vodom, a na vanjskim plohama otporni na atmosferalije. Svi soboslikarski radovi moraju se izvesti prema izabranim uzorcima.
Izvođač je dužan prije početka rada pregledati podloge i ustanoviti da li su sposobne za predviđenu obradu. Ako na podlozi postoje bilo kakvi nedostaci koji se mogu odraziti na kvalitetu radova, izvođač je dužan na to upozoriti naručitelja radova jer se naknadno pozivanje na lošu podlogu neće uvažiti.
</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</si>
  <si>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Unutrašnji zidovi prostorija prvo se izravnavaju, gletaju specijalnim postavama koje moraju dobro prilijegati na podlogu i nakon sušenja tvoriti vrlo čvrstu podlogu za bojanje disperzivnim bojama.
Vanjski ličilački radovi ne smiju se izvoditi po lošem vremenu, koje bi moglo štetiti kvaliteti radova (npr. hladnoća, oborine, magla, jak vjetar i sl.).
Zabranjeno je bacati u kanalizaciju i sanitarne uređaje ostatke boje, vapna, gipsa, kita i drugog materijala.</t>
  </si>
  <si>
    <t>Kvaliteta kitanja i ličenja kontrolira se noću ili u zamračenoj prostoriji reflektorom prislonjenim uz plohu zida odnosno stropa.
Kod ličenja vanjskih zidova treba se izbjegavati faza kitanja (2), a nikako ne predviđati fazu gletanja (3).
Vrste boja:
- disperzivne,
- poludisperzivne,
- zidna tempera,
- zemljane boje ili kreda,
određene su u pojedinoj stavci troškovnika.</t>
  </si>
  <si>
    <r>
      <t>Obračun:
Površine zidova obračunavaju se bez odbijanja otvora manjih od 3 m</t>
    </r>
    <r>
      <rPr>
        <vertAlign val="superscript"/>
        <sz val="9"/>
        <rFont val="Arial"/>
        <family val="2"/>
        <charset val="238"/>
      </rPr>
      <t>2</t>
    </r>
    <r>
      <rPr>
        <sz val="9"/>
        <rFont val="Arial"/>
        <family val="2"/>
        <charset val="238"/>
      </rPr>
      <t>, a otvori veći od 3 m</t>
    </r>
    <r>
      <rPr>
        <vertAlign val="superscript"/>
        <sz val="9"/>
        <rFont val="Arial"/>
        <family val="2"/>
        <charset val="238"/>
      </rPr>
      <t>2</t>
    </r>
    <r>
      <rPr>
        <sz val="9"/>
        <rFont val="Arial"/>
        <family val="2"/>
        <charset val="238"/>
      </rPr>
      <t xml:space="preserve"> odbijaju se.</t>
    </r>
  </si>
  <si>
    <t xml:space="preserve">Bojenje unutarnjih gletanih zidova i stropova od gipskartonskih ploča disperzivnom bojom u tonu i nijansi po izboru projektanta. U cijenu uključeni svi pripremni i pomoćni radovi i materijal. Pripremni radovi su opisani u općim uvjetima soboslikarskoličilačkih radova. U cijenu uključene vrijednosti svih radova i materijala. U cijenu uključen vertikalni i horizontalni transport na gradilištu. </t>
  </si>
  <si>
    <t>OPĆI UVJETI</t>
  </si>
  <si>
    <t xml:space="preserve"> ZAVRŠNI ZIDARSKI RADOVI</t>
  </si>
  <si>
    <t>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</si>
  <si>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 xml:space="preserve">Prva faza žbukanja je uvijek bacanje grubog šprica (oštri pijesak, cement, voda)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  </t>
  </si>
  <si>
    <t>UKUPNO ZAVRŠNI ZIDARSKI RADOVI :</t>
  </si>
  <si>
    <t>Za sve malo predviđene ili nepredviđene radove pretpostavlja se 15 % ukupnog iznosa završnih zidarskih radova.</t>
  </si>
  <si>
    <t xml:space="preserve">vrata ≤ 3,0 m² </t>
  </si>
  <si>
    <t>Odvoz otpadnog materijala s privremenog odlagališta na gradsku deponiju udaljenu 15 km.</t>
  </si>
  <si>
    <t xml:space="preserve">Za rabiciranje upotrijebiti rabic pletivo od pocinčane žice 0,7 do 1 mm, a gustoća polja rabic pletiva 10 mm. Pletivo može biti kvadratno ili višekutno, a kod glazura i plivajućih podova može se upotrijebiti i armaturna mreža do jačine Q 203.
Kod obrade fasade plemenitom žbukom bila to šerana ili prskana (hirofa). 
Žbuka mora biti kvalitetna, tvorničke izvedbe u izabranoj boji i kvaliteti.
Kod izrade fasadnih žbuka raditi prema uputstvu proizvođača. Garantni rok za fasadu je 10 godina.
</t>
  </si>
  <si>
    <t>Fugirano, priprema za bojanje i to na način da se cijela površina prvo pregleta čistim gipsanim gletom, a zatim impregnira impregnacijom za unutrašnje površine.</t>
  </si>
  <si>
    <t>Dobava materijala  i izrada pregradnih stijena  kao sistem  "Knauf", dvostrukim gipskartonskim pločama, zajedno sa pripadajućom podkonstrukcijom i potrebnim završnim  profilima, za oblaganje ugradbenog vodokotlića u kupaonici. Sve se izvodi prema detaljima  koje daje tehnolog isporučitelja i uz eventualno potreban nadzor  tehnologa  što je  uključeno  u cijenu stavke.</t>
  </si>
  <si>
    <t>Grubo i fino žbukanje nakon uklanjanja dotrajale žbuke unutarnjih kamenih zidova. U cijenu uključene vrijednosti svih radova i materijala, te vertikalni i horizontalni transport na gradilištu. Obračun po m2 ožbukanog zida.</t>
  </si>
  <si>
    <t xml:space="preserve">Zrinka Salopek Debelić, d.i.a.  </t>
  </si>
  <si>
    <t>PDV 25%</t>
  </si>
  <si>
    <t>ZAVRŠNI ZIDARSKI RADOVI</t>
  </si>
  <si>
    <t xml:space="preserve"> Prozori  i  vrata  imaju  jedno ili više krila unutar jednog okvira 
 Stijena ima višedijelnu okvirnu konstrukciju.</t>
  </si>
  <si>
    <t>U cijenu svake stavke uključiti izradu, dobavu i montažu
stolarije, uvijanje turbo vijcima te zaptivanje
poliuretanskom pjenom, odnosno sve potrebno za
potpuno dovršenje pojedine stavke. U cijenu uključiti i izradu i montažu pokrovnih letvica.</t>
  </si>
  <si>
    <t>Zidarska mjera je razmak konstruktivnih elemenata. Modularna mjera je razmak modularnih ravnina koji je manji od zidarske mjere. 
Svjetla mjera koristi se kod vrata i označava čisti razmak između dovratnika, odnosno poda i nadvratnika. 
Razlika između zidarske i modularne mjere kod mokre gradnje treba biti 1 – 2 cm, a kod montažne može biti i 0,5. Razlika između modularne i bravarske mjere treba biti od 0,3 do 1 cm.</t>
  </si>
  <si>
    <t xml:space="preserve"> Zaokretna vrata ili prozorsko krilo je lijevo ako je okovano s lijeve strane, odnosno ako se otvara u smjeru negativne rotacije (kazaljke na satu). </t>
  </si>
  <si>
    <t xml:space="preserve">Ličenje unutarnjih zidova izvodi se slijedećim redoslijedom:
1. impregnacija - penetrirajući premaz podloge radi konsolidacije,
2. kitanje i zatvaranje pojedinačnih rupa,
3. gletanje - prevlačenje cijele površine ličilačkim kitom,
4. brušenje i otprašivanje,
5. dvokratno ili trokratno ličenje - nanošenje boje četkama, valjcima ili prskanjem.
</t>
  </si>
  <si>
    <t>Sastavila:</t>
  </si>
  <si>
    <t xml:space="preserve">Pučko otvoreno učilište Rab </t>
  </si>
  <si>
    <t>Bobotine 1/A</t>
  </si>
  <si>
    <t xml:space="preserve">Unutrašnje uređenje poslovnog prostora u prizemlju zgrade </t>
  </si>
  <si>
    <t>na k.č.zgr.97/2,</t>
  </si>
  <si>
    <t>k.o.Rab-Mundanije</t>
  </si>
  <si>
    <t xml:space="preserve">prozori ≤ 3,0 m² </t>
  </si>
  <si>
    <t>d=5cm</t>
  </si>
  <si>
    <t>d=12cm</t>
  </si>
  <si>
    <t>Popravci i krpanja nakon ugradbe  unutarnje i vanjske stolarije. Obračun po kom ugrađene stolarije.</t>
  </si>
  <si>
    <t>unutarnja stolarija</t>
  </si>
  <si>
    <t>vanjska stolarija</t>
  </si>
  <si>
    <t>Dio spuštenog stropa izvodi se imeđu drvenih greda.</t>
  </si>
  <si>
    <t>Dimenzije vrata širina: 70cm, visina:205cm.</t>
  </si>
  <si>
    <t>dvokrilna vrata 149/205 cm</t>
  </si>
  <si>
    <t>jednokrilna vrata 86/175 cm</t>
  </si>
  <si>
    <t>dvokrilni prozor 107/173 cm</t>
  </si>
  <si>
    <t>jednokrilni prozor 87/150 cm</t>
  </si>
  <si>
    <t xml:space="preserve">Dobava materijala i izrada pregradnih zidova, kao sistem  "Knauf", od vodootpornih gipskartonskih ploča d=12,5mm. Dvostruko oblaganje. Na metalnoj pocinčanoj podkonstrukciji d=75mm (za ukupnu debljinu zida 12,5cm), s izolacijom od mineralne vune. </t>
  </si>
  <si>
    <t xml:space="preserve"> </t>
  </si>
  <si>
    <t>Gletanje gipskartonskih ploča zidova i stropova glet masom.  U cijenu uračunati sav potreban materijal, rad te vertikalni i horizontalni transport. Obračun po m2 gletane površine.</t>
  </si>
  <si>
    <t>Gletanje ožbukanih kamenih zidova glet masom.  U cijenu uračunati sav potreban materijal, rad te vertikalni i horizontalni transport. Obračun po m2 gletane površine.</t>
  </si>
  <si>
    <t xml:space="preserve">Bojenje unutarnjih ožbukanih gletanih kamenih zidova i stropova disperzivnom bojom u tonu i nijansi po izboru projektanta. U cijenu uključeni svi pripremni i pomoćni radovi i materijal. Pripremni radovi su opisani u općim uvjetima soboslikarskoličilačkih radova. U cijenu uključene vrijednosti svih radova i materijala. U cijenu uključen vertikalni i horizontalni transport na gradilištu. </t>
  </si>
  <si>
    <t>TESARSKI RADOVI</t>
  </si>
  <si>
    <t>-sva drvena građa, fino blanjana, premazana zaštitnim fungicidnim premazom.</t>
  </si>
  <si>
    <t>- sav metalni okov, ankeri i spojni čelični elementi kao i njihova antikorozivna zaštita, ukoliko nije drugdje specificirana</t>
  </si>
  <si>
    <t>- konstruktivna građa smije biti vlažan do 18% a ostala građa do 15%</t>
  </si>
  <si>
    <t>Izrada zvučne izolacije iznad spuštenog stropa nad prizemljem. Zvučnu izolaciju izvesti izolacijskim pločama od mineralne vune debljine 5 i 12 cm. U cijenu uključene vrijednosti svih radova i materijala. U cijenu uključen vertikalni i horizontalni transport na gradilištu. Obračun po m2.</t>
  </si>
  <si>
    <t>UKUPNO TESARSKI RADOVI:</t>
  </si>
  <si>
    <t>Uklanjanje dotrajalih i oštećenih elemenata drvene međukatne konstrukcije (greda), poprečnog presjeka prosječnih dimenzija 10/16cm  uključivo ručni utovar, prijenos i istovar na privremeno odlagalište udaljeno do 30 m. Uključeno potrebno podupiranje. Obračun po m1 uklonjenih greda. SVE RADOVE VEZANE ZA UKLANJANJE DRVENE STROPNE KONSTRUKCIJE RADITI PO TOČNO ODREĐENOM PLANU (REDOSLIJED, PODUPIRANJA) PARALELNO S UGRADNJOM NOVE DRVENE KONSTRUKCIJE, A SVE POD NEPRESTANIM NADZOROM NADZORNOG INŽENJERA.</t>
  </si>
  <si>
    <t>Uklanjanje dotrajalih i oštećenih drvenih nazidnica, poprečnog presjeka prosječnih dimenzija 14/25cm uključivo ručni utovar, prijenos i istovar na privremeno odlagalište udaljeno do 30 m. Uključeno potrebno podupiranje. Obračun po m1 uklonjenih greda. SVE RADOVE VEZANE ZA UKLANJANJE DRVENE STROPNE KONSTRUKCIJE RADITI PO TOČNO ODREĐENOM PLANU (REDOSLIJED, PODUPIRANJA) PARALELNO S UGRADNJOM NOVE DRVENE KONSTRUKCIJE, A SVE POD NEPRESTANIM NADZOROM NADZORNOG INŽENJERA.</t>
  </si>
  <si>
    <t>Nabava i postava suhih lameliranih drvenih greda jela/smreka, select kvalitete, GL24H dimenzija 14/16cm na već ugrađene nazidnice. Grede treba prvo zaštititi fungicidnom zaštitom, a potom završno bajcati. Uključivo podupiranja. Obračun po m1. SVE RADOVE VEZANE ZA UGRADNJU NOVE DRVENE STROPNE KONSTRUKCIJE RADITI PO TOČNO ODREĐENOM PLANU (REDOSLIJED, PODUPIRANJA) PARALELNO S UKLANJANJEM POSTOJEĆE DOTRAJALE DRVENE KONSTRUKCIJE, A SVE POD NEPRESTANIM NADZOROM NADZORNOG INŽENJERA.</t>
  </si>
  <si>
    <t>Dobava materijala i izrada obloga postojećih zidova, kao sistem  "Knauf", od vodootpornih gipskartonskih ploča d=12,5mm. Dvostruko oblaganje. Na metalnoj pocinčanoj podkonstrukciji d=50mm (za ukupnu debljinu obloge 7,5cm), s izolacijom od mineralne vune. Fugirano, priprema za bojanje i to na način da se cijela površina prvo pregleta čistim gipsanim gletom, a zatim impregnira impregnacijom za unutrašnje površine.</t>
  </si>
  <si>
    <t>jednokrilna vrata 70/210cm</t>
  </si>
  <si>
    <t>Oblaganje čelične konstrukcije montažne rampe daskama od ariša završno fino obrađenim. Prvo zaštititi fungicidnom zaštitom, a potom završno bajcati. Uključen sav rad i materijal. Obračun po m2.</t>
  </si>
  <si>
    <t>Izrada konstukcije montažne rampe (1,2x3,5m) od toplo cinčanih čeličnih cijevnih profila 50x30x4mm. U cijenu uključen sav potreban rad i materijal. Obračun po komadu.</t>
  </si>
  <si>
    <t>UKUPNO PODOPOLAGAČKI RADOVI:</t>
  </si>
  <si>
    <t>SVEUKUPNO TESARSKI RADOVI:</t>
  </si>
  <si>
    <t>Za sve malo predviđene ili nepredviđene radove pretpostavlja se 20 % ukupnog iznosa tesarskih radova.</t>
  </si>
  <si>
    <t>SVEUKUPNO ZAVRŠNI ZIDARSKI RADOVI :</t>
  </si>
  <si>
    <t>Demontaža postojeće vanjske stolarije. U cijenu uključen vertikalni i horizontalni transport. U stavku uključen utovar, prijevoz i istovar na gradsku deponiju. Obračun po komadu stolarije.</t>
  </si>
  <si>
    <t>Izrada toplinske izolacije poda. Između izolacije i cementnog estriha postavlja se PVC folija debljine 0,20 mm s potrebnim preklopima koji se lijepe samoljepljivom trakom širine 4 cm.U cijenu uključene vrijednosti svih radova i materijala. U cijenu uključen vertikalni i horizontalni transport na gradilištu.</t>
  </si>
  <si>
    <t xml:space="preserve">Dobava materijala i izrada ravnog spuštenog stropa, kao sistem  "Knauf", jednostrukim gipskartonskim pločama, zajedno sa pripadajućom podkonstrukcijom visine 5cm i potrebnim završnim  profilima. Fugirano, priprema za bojanje i to na način da se cijela površina prvo pregleta čistim gipsanim gletom, a zatim impregnira impregnacijom za unutrašnje površine. </t>
  </si>
  <si>
    <t>Izrada, dobava i ugradba unutarnjih punih jednokrilnih drvenih vrata sa skrivenim dovratnikom. Skriveni aluminijski dovratnik za ugradnju u zid obrađen gipskartonskim pločama. Krilo ravno glatko, materijal drvo + medijapan, predefinirano za daljnje bojanje po izboru projektanta. U cijenu je uključen sav rad i potreban materijal i pribor za ugradnju. U cijenu uključen  horizontalni i vertikalni transport na gradilištu.</t>
  </si>
  <si>
    <t>Izrada, dobava i ugradba vanjskih protuprovalnih drvenih vrata (hrast ili ariš) ostakljenih sigurnosnim IZO staklom. Vrata trebaju biti zaštićena fungicidnom zaštitom, a potom završno bijelo bajcana. U cijenu uključen sav potreban rad i materijal.</t>
  </si>
  <si>
    <t>Izrada, dobava i ugradba vanjskih protuprovalnih drvenih prozora (hrast ili ariš) ostakljenih sigurnosnim IZO staklom. Prozori trebaju biti zaštićeni fungicidnom zaštitom, a potom završno bijelo bajcana. U cijenu uključen sav potreban rad i materijal.</t>
  </si>
  <si>
    <r>
      <t>Popločenje podova velikoformatnim keramičkim pločicama I klase,</t>
    </r>
    <r>
      <rPr>
        <sz val="9"/>
        <color rgb="FFC00000"/>
        <rFont val="Arial"/>
        <family val="2"/>
        <charset val="238"/>
      </rPr>
      <t xml:space="preserve"> </t>
    </r>
    <r>
      <rPr>
        <sz val="9"/>
        <rFont val="Arial"/>
        <family val="2"/>
        <charset val="238"/>
      </rPr>
      <t>iz prethodne stavke, na način "bez fuga"</t>
    </r>
    <r>
      <rPr>
        <sz val="9"/>
        <color rgb="FFC00000"/>
        <rFont val="Arial"/>
        <family val="2"/>
        <charset val="238"/>
      </rPr>
      <t>.</t>
    </r>
    <r>
      <rPr>
        <sz val="9"/>
        <rFont val="Arial"/>
        <family val="2"/>
        <charset val="238"/>
      </rPr>
      <t xml:space="preserve"> U stavku je uključeno postavljanje pločica, te odvoz i deponiranje ostataka. U stavku je uračunato silikoniziranje spoja zidne i podne keramike, sve po izboru projektanta.  U stavku je uračunato fugiranje u boji prema izboru projektanta. U cijenu uključene vrijednosti svih radova i materijala. U cijenu uključen  horizontalni transport na gradilištu. Obračun po m² ugrađenih keramičkih pločica.</t>
    </r>
  </si>
  <si>
    <t>Popločenje zida sanitarija keramičkim pločicama u visini 2,20 m,  I klase, iz prethodne stavke, na način "bez fuga". Polaganje u fleksibilno ljepilo. U stavku je uključena postavljanje pločica, te odvoz i deponiranje ostataka. U stavku je uračunato postavljanje dilatacijskih profila i tipskih aluminijskih lajsni na uglovima i završecima zidne keramike i silikoniziranje unutrašnjih uglova (spojevi zidne keramike) sve po izboru projektanta.  U stavku je uračunato fugiranje u boji prema izboru projektanta. U cijenu uključene vrijednosti svih radova i materijala. U cijenu uključen vertikalni i horizontalni transport na gradilištu. Obračun po m² ugrađenih keramičkih pločica.</t>
  </si>
  <si>
    <t>VODOINSTALATERSKI RADOVI</t>
  </si>
  <si>
    <t>kpl</t>
  </si>
  <si>
    <t>Demontaža i blindiranje svih instalacija vodovoda, kanalizacije, slabe i jake struje i pripadajućih uređaja, razvodnih kutija, ormara.</t>
  </si>
  <si>
    <t>Razgradnja zida naknadno popunjene prozorske niše na jugozapadnom pročelju za smještaj vanjske jedinice klime. Razgraditi sukladno posebnim uvjetima koje će odrediti Uprava za zaštitu kulturne baštine, Konzervatorski odjel u Rijeci. Uključivo ručni utovar, prijenos i istovar na privremeno odlagalište udaljeno do 30 m. Uključeno potrebno podupiranje. Obračun po m3 uklonjenih materijala.</t>
  </si>
  <si>
    <t>Popločenje sokla keramičkim pločicama kao što je opisano u stavci 08.4.</t>
  </si>
  <si>
    <t>Nabava i doprema keramičkih pločica I klase, visine 6cm, za popločenje sokla, istog tipa kao u stavkci 08.1., po izboru projektanta. Obračun po m1 keramičkih pločica.</t>
  </si>
  <si>
    <t xml:space="preserve">Onečišćene podloge (zemlja, ulje i sl.) čistiti mehanički i vodom te  sredstvima koja propisuje i dozvoljava proizvođač premaza. Broj i način nanošenja premaza prema uputstvu proizvođača. 
Spoj horizontalne i vertikalne izolacije izvoditi sa bubrećim kitovima, nakon izvedbe oba premaza.
Bitumenske hidroizolacije i hidroizolacije penetrirajućim premazima obračunavaju se po m2 površine, osim za ugradnju bubrećih kitova koja se obračunava po m1. </t>
  </si>
  <si>
    <t>Izrada horizontalne i vertikalne hidroizolacije poda i okolnih zidova bitumenskim trakama koje se polažu varenjem plinskim plamenikom. Betonska podloga je predhodno premazana hladnim bitumenskim premazom radi boljeg prianjanja trake. Zidove izolirati do 1m visine u povišenom dijelu, a 50cm u nižem dijelu, od postojeće betonske podloge. Alternativno hidroizolacija se može izvesti i suvremenim trajno elastičnim HI premazima, prijedlog dati na odobrenje nadzornom inženjeru. U cijenu uključene vrijednosti svih radova i materijala. U cijenu uključen vertikalni i horizontalni transport na gradilištu. Obračun po m2.</t>
  </si>
  <si>
    <t>pod</t>
  </si>
  <si>
    <t>Ovi radovi obuhvaćaju hidroizolaciju prizemlja. Sve hidroizolaterske radove treba izvesti solidno i stručno prema važećim propisima i pravilima dobrog zanata. 
Hidroizolacije na bazi bitumena izvode se kao premazi i kao premazi sa izolacionim trakama (ljepenkama).
Izolacionu ljepenku i ostale vrste izolacionih traka i ploča treba rezati ravno i pravokutno. Zaderani i krpani komadi isključeni su od ugradbe. Svi preklopi moraju biti najmanje 10 cm široki i ljepljeni bitumenom - hladnom bitumenskom masom ili vrućom bitumenskom izolacionom masom.  Kod polaganja dvaju ili više slojeva izolacionih traka ili ploča preklopi ne smiju ležati jedan na drugom, već moraju biti pomaknuti.</t>
  </si>
  <si>
    <t>Kod hidroizolacije zidova ljepenka treba na svaku stranu zida imati prehvat širine od 10 cm, koji treba spojiti sa horizontalnom izolacijom podova. Zidovi se izoliraju do najviše 1,0 m visine od postojeće betonske ploče.
Površine na koje se polaže izolacija, trebaju biti posve ravne, suhe, očišćene od prašine i nečistoće i dovoljno glatke, da izolacija dobro prione.
Izolacija treba prilegnuti na površinu ravno, bez nabora i mjehura. 
Posebnu pažnju obratiti na zaštitu od požara kod rada sa vrućim bitumenskim premazima i varenim ljepenkama zbog velike zapaljivosti bitumena. 
U slučaju požara gasiti pijeskom ili pjenom. Gašenje vodom je opasno zbog prskanja vrelog bitumena.</t>
  </si>
  <si>
    <t>Obijanje neadekvatne žbuke na vanjskim zidovima, pranje zidova i žbukanje vapnenom žbukom prema posebnim uvjetima koje će odrediti Uprava za zaštitu kulturne baštine, Konzervatorski odjel u Rijeci. U cijenu uključene vrijednosti svih radova i materijala, te vertikalni i horizontalni transport na gradilištu. Obračun po m2 ožbukanog zida.</t>
  </si>
  <si>
    <t>U Rabu, studeni 2021.</t>
  </si>
  <si>
    <t>Rab,studeni 2021.</t>
  </si>
  <si>
    <r>
      <t>Rekonstrukcija prostora za izložbeno galerijsku namjenu</t>
    </r>
    <r>
      <rPr>
        <sz val="11"/>
        <rFont val="Calibri"/>
        <family val="2"/>
        <charset val="238"/>
      </rPr>
      <t xml:space="preserve"> </t>
    </r>
  </si>
  <si>
    <t>Nabava i postava nazidnica od suhih lameliranih drvenih greda jela/smreka, select kvalitete, GL24H dimenzija 14/30 cm polaganjem dijelom na zid, a dijelom na kamene konzole. Po potrebi se konzole razmještaju te na konzole postavljaju drveni jastuci (niveliranje). Grede treba prvo zaštititi fungicidnom zaštitom, a potom završno bajcati. Uključivo podupiranja. Obračun po m1. SVE RADOVE VEZANE ZA UGRADNJU NOVE DRVENE STROPNE KONSTRUKCIJE RADITI PO TOČNO ODREĐENOM PLANU (REDOSLIJED, PODUPIRANJA) PARALELNO S UKLANJANJEM POSTOJEĆE DOTRAJALE DRVENE KONSTRUKCIJE, A SVE POD NEPRESTANIM NADZOROM NADZORNOG INŽENJERA.</t>
  </si>
  <si>
    <t>Izrada kompletnih instalacija vode i odvodnje za jedan sanitarni čvor koji uključuje priključak jedne wc školjke na konstrukciji s ugradbenim vodokotlićem, jedan umivaonik i bojler</t>
  </si>
  <si>
    <t>Nabava i doprema velikoformatnih podnih keramičkih pločica I klase, po izboru projektanta cjenovnog ranga cca 600kn (najviše 450kn). Obračun po m² keramičkih pločica.</t>
  </si>
  <si>
    <t>Nabava i doprema zidnih keramičkih pločica I klase, po izboru projektanta cjenovnog ranga cca 200kn (najviše 200kn). Obračun po m² keramičkih pločica.</t>
  </si>
  <si>
    <t>Izvedba povišenja poda toplinskom izolacijom Thermotec WD100R ili slično u sloju debljine d=45cm s ručnom ili strojnom pripremom. Priprema i ugradnja prema uputama proizvođača. Ugradnja na podlogu hidroizoliranu bitumenskim trakama. U cijenu uključene vrijednosti svih radova i materijala. U cijenu uključen vertikalni i horizontalni transport na gradilištu. Obračun po m2 ugrađene izolacije.</t>
  </si>
  <si>
    <t xml:space="preserve">Sve spojeve između različitih površina potrebno je uredno pokitati akrilnim kitom CIMSEC ili slično. </t>
  </si>
  <si>
    <t>Za opločenje zidova upotrijebiti građevinsko ljepilo za keramičke pločice. Za ljepilo je potrebna cementna glazura na podu, betonski zid u glatkoj oplati ili gruba žbuka na zidu. Na gipskartonske zidove prethodno treba aplicirati temeljni premaz (npr. Tiefengrund ili slično). Spojnice fugirati kako je propisano u pojedinoj stavci.
Prije početka radova izvođač je dužan ustanoviti kvalitetu podloge na kojoj se izvode keramičarski radovi, a ako ona nije dobra, mora o tome obavijestiti naručioca radova, kako bi se podloga mogla na vrijeme popraviti i pripremiti za izvedbu keramičarskih radova.
Prije polaganja pločica, zid treba dobro očistiti, da se postigne čvrsta veza opločenja sa zidom, da pločice kasnije ne otpadaju.
Sav prostor između pločica i zida treba biti potpuno ispunjen i zaliven veznim materijalom.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</si>
</sst>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_-* #,##0.00\ _k_n_-;\-* #,##0.00\ _k_n_-;_-* &quot;-&quot;??\ _k_n_-;_-@_-"/>
    <numFmt numFmtId="165" formatCode="#,##0.00_ ;[Red]\-#,##0.00\ "/>
    <numFmt numFmtId="166" formatCode="#,##0_ ;[Red]\-#,##0\ "/>
    <numFmt numFmtId="167" formatCode="0.0%"/>
    <numFmt numFmtId="168" formatCode="General_)"/>
  </numFmts>
  <fonts count="55">
    <font>
      <sz val="12"/>
      <name val="Arial CE"/>
      <charset val="238"/>
    </font>
    <font>
      <sz val="12"/>
      <name val="Arial CE"/>
      <charset val="238"/>
    </font>
    <font>
      <b/>
      <sz val="10"/>
      <name val="Arial CE"/>
      <family val="2"/>
      <charset val="238"/>
    </font>
    <font>
      <sz val="10"/>
      <name val="Arial CE"/>
      <family val="2"/>
      <charset val="238"/>
    </font>
    <font>
      <sz val="10"/>
      <name val="Arial"/>
      <family val="2"/>
      <charset val="238"/>
    </font>
    <font>
      <b/>
      <sz val="10"/>
      <color indexed="10"/>
      <name val="Arial"/>
      <family val="2"/>
      <charset val="238"/>
    </font>
    <font>
      <b/>
      <sz val="10"/>
      <name val="Arial"/>
      <family val="2"/>
      <charset val="238"/>
    </font>
    <font>
      <b/>
      <sz val="10"/>
      <color indexed="12"/>
      <name val="Arial"/>
      <family val="2"/>
      <charset val="238"/>
    </font>
    <font>
      <sz val="10"/>
      <color indexed="12"/>
      <name val="Arial"/>
      <family val="2"/>
      <charset val="238"/>
    </font>
    <font>
      <sz val="10"/>
      <name val="Arial CE"/>
      <charset val="238"/>
    </font>
    <font>
      <sz val="10"/>
      <name val="Arial"/>
      <family val="2"/>
    </font>
    <font>
      <b/>
      <sz val="10"/>
      <name val="Arial"/>
      <family val="2"/>
    </font>
    <font>
      <b/>
      <sz val="10"/>
      <name val="Arial CE"/>
      <charset val="238"/>
    </font>
    <font>
      <sz val="10"/>
      <name val="Helv"/>
    </font>
    <font>
      <sz val="10"/>
      <name val="Arial"/>
      <family val="2"/>
      <charset val="238"/>
    </font>
    <font>
      <b/>
      <sz val="20"/>
      <name val="Arial"/>
      <family val="2"/>
      <charset val="238"/>
    </font>
    <font>
      <sz val="11"/>
      <name val="Arial CE"/>
      <family val="2"/>
      <charset val="238"/>
    </font>
    <font>
      <sz val="11"/>
      <name val="Arial"/>
      <family val="2"/>
    </font>
    <font>
      <sz val="9"/>
      <name val="Arial"/>
      <family val="2"/>
      <charset val="238"/>
    </font>
    <font>
      <b/>
      <sz val="9"/>
      <color indexed="10"/>
      <name val="Arial"/>
      <family val="2"/>
      <charset val="238"/>
    </font>
    <font>
      <b/>
      <sz val="9"/>
      <name val="Arial"/>
      <family val="2"/>
      <charset val="238"/>
    </font>
    <font>
      <b/>
      <sz val="9"/>
      <name val="Arial CE"/>
      <family val="2"/>
      <charset val="238"/>
    </font>
    <font>
      <b/>
      <sz val="9"/>
      <name val="Arial CE"/>
      <charset val="238"/>
    </font>
    <font>
      <sz val="9"/>
      <name val="Arial CE"/>
      <family val="2"/>
      <charset val="238"/>
    </font>
    <font>
      <sz val="9"/>
      <color indexed="10"/>
      <name val="Arial"/>
      <family val="2"/>
      <charset val="238"/>
    </font>
    <font>
      <sz val="9"/>
      <name val="Arial CE"/>
      <charset val="238"/>
    </font>
    <font>
      <sz val="9"/>
      <name val="Arial"/>
      <family val="2"/>
    </font>
    <font>
      <b/>
      <sz val="9"/>
      <name val="Arial"/>
      <family val="2"/>
    </font>
    <font>
      <sz val="12"/>
      <name val="Arial CE"/>
      <charset val="238"/>
    </font>
    <font>
      <sz val="9"/>
      <color indexed="10"/>
      <name val="Arial CE"/>
      <family val="2"/>
      <charset val="238"/>
    </font>
    <font>
      <sz val="10"/>
      <color indexed="10"/>
      <name val="Arial"/>
      <family val="2"/>
      <charset val="238"/>
    </font>
    <font>
      <sz val="9"/>
      <color rgb="FFFF0000"/>
      <name val="Arial"/>
      <family val="2"/>
      <charset val="238"/>
    </font>
    <font>
      <sz val="12"/>
      <color theme="3"/>
      <name val="Arial CE"/>
      <charset val="238"/>
    </font>
    <font>
      <sz val="10"/>
      <color theme="3"/>
      <name val="Helv"/>
    </font>
    <font>
      <sz val="9"/>
      <color theme="3"/>
      <name val="Arial"/>
      <family val="2"/>
    </font>
    <font>
      <sz val="9"/>
      <color theme="3"/>
      <name val="Helv"/>
    </font>
    <font>
      <b/>
      <sz val="10"/>
      <color theme="3"/>
      <name val="Helv"/>
      <charset val="238"/>
    </font>
    <font>
      <vertAlign val="superscript"/>
      <sz val="9"/>
      <name val="Arial"/>
      <family val="2"/>
      <charset val="238"/>
    </font>
    <font>
      <b/>
      <sz val="9"/>
      <color rgb="FFFFC000"/>
      <name val="Arial"/>
      <family val="2"/>
      <charset val="238"/>
    </font>
    <font>
      <b/>
      <sz val="10"/>
      <color rgb="FFFF0000"/>
      <name val="Arial CE"/>
      <charset val="238"/>
    </font>
    <font>
      <sz val="10"/>
      <color rgb="FFFF0000"/>
      <name val="Arial CE"/>
      <charset val="238"/>
    </font>
    <font>
      <sz val="10"/>
      <color rgb="FFFF0000"/>
      <name val="Arial CE"/>
      <family val="2"/>
      <charset val="238"/>
    </font>
    <font>
      <sz val="10"/>
      <color rgb="FFFF0000"/>
      <name val="Arial"/>
      <family val="2"/>
      <charset val="238"/>
    </font>
    <font>
      <sz val="12"/>
      <color rgb="FFFF0000"/>
      <name val="Arial CE"/>
      <charset val="238"/>
    </font>
    <font>
      <sz val="10"/>
      <color rgb="FFFF0000"/>
      <name val="Helv"/>
      <charset val="238"/>
    </font>
    <font>
      <sz val="11"/>
      <color rgb="FFFF0000"/>
      <name val="Arial CE"/>
      <family val="2"/>
      <charset val="238"/>
    </font>
    <font>
      <sz val="11"/>
      <color rgb="FFFF0000"/>
      <name val="Arial"/>
      <family val="2"/>
      <charset val="238"/>
    </font>
    <font>
      <b/>
      <sz val="9"/>
      <color rgb="FFFF0000"/>
      <name val="Arial CE"/>
      <charset val="238"/>
    </font>
    <font>
      <sz val="9"/>
      <color rgb="FFFF0000"/>
      <name val="Arial CE"/>
      <charset val="238"/>
    </font>
    <font>
      <b/>
      <sz val="9"/>
      <color rgb="FFFF0000"/>
      <name val="Arial CE"/>
      <family val="2"/>
      <charset val="238"/>
    </font>
    <font>
      <sz val="9"/>
      <color rgb="FFFF0000"/>
      <name val="Arial CE"/>
      <family val="2"/>
      <charset val="238"/>
    </font>
    <font>
      <sz val="10"/>
      <name val="Helv"/>
      <charset val="238"/>
    </font>
    <font>
      <sz val="9"/>
      <color rgb="FFC00000"/>
      <name val="Arial"/>
      <family val="2"/>
      <charset val="238"/>
    </font>
    <font>
      <i/>
      <sz val="11"/>
      <name val="Calibri"/>
      <family val="2"/>
      <charset val="238"/>
    </font>
    <font>
      <sz val="11"/>
      <name val="Calibri"/>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4" fillId="0" borderId="0"/>
    <xf numFmtId="9" fontId="1" fillId="0" borderId="0" applyFont="0" applyFill="0" applyBorder="0" applyAlignment="0" applyProtection="0"/>
  </cellStyleXfs>
  <cellXfs count="290">
    <xf numFmtId="0" fontId="0" fillId="0" borderId="0" xfId="0"/>
    <xf numFmtId="0" fontId="18" fillId="0" borderId="0" xfId="0" applyFont="1" applyFill="1"/>
    <xf numFmtId="0" fontId="18" fillId="0" borderId="0" xfId="0" applyFont="1" applyFill="1" applyAlignment="1">
      <alignment vertical="top"/>
    </xf>
    <xf numFmtId="4" fontId="20" fillId="0" borderId="0" xfId="0" applyNumberFormat="1" applyFont="1" applyFill="1" applyAlignment="1">
      <alignment horizontal="center"/>
    </xf>
    <xf numFmtId="166" fontId="18" fillId="0" borderId="0" xfId="0" applyNumberFormat="1" applyFont="1" applyFill="1"/>
    <xf numFmtId="166" fontId="20" fillId="0" borderId="0" xfId="0" applyNumberFormat="1" applyFont="1" applyFill="1" applyBorder="1" applyAlignment="1">
      <alignment horizontal="center" wrapText="1"/>
    </xf>
    <xf numFmtId="165" fontId="18" fillId="0" borderId="0" xfId="0" applyNumberFormat="1" applyFont="1" applyFill="1"/>
    <xf numFmtId="0" fontId="20" fillId="0" borderId="0" xfId="0" applyFont="1" applyFill="1" applyAlignment="1">
      <alignment horizontal="left" vertical="top"/>
    </xf>
    <xf numFmtId="0" fontId="18" fillId="0" borderId="0" xfId="0" quotePrefix="1" applyFont="1" applyFill="1" applyAlignment="1">
      <alignment horizontal="justify" vertical="top" wrapText="1"/>
    </xf>
    <xf numFmtId="0" fontId="20" fillId="0" borderId="0" xfId="0" applyFont="1" applyFill="1" applyAlignment="1">
      <alignment horizontal="right"/>
    </xf>
    <xf numFmtId="0" fontId="20" fillId="0" borderId="0" xfId="0" applyFont="1" applyFill="1" applyBorder="1" applyAlignment="1">
      <alignment horizontal="left" vertical="top"/>
    </xf>
    <xf numFmtId="0" fontId="20" fillId="0" borderId="0" xfId="0" applyFont="1" applyFill="1" applyBorder="1" applyAlignment="1">
      <alignment horizontal="justify" vertical="top" wrapText="1"/>
    </xf>
    <xf numFmtId="0" fontId="18" fillId="0" borderId="0" xfId="0" quotePrefix="1" applyFont="1" applyFill="1" applyBorder="1" applyAlignment="1">
      <alignment horizontal="justify" vertical="top" wrapText="1"/>
    </xf>
    <xf numFmtId="2" fontId="21" fillId="0" borderId="0" xfId="0" applyNumberFormat="1" applyFont="1" applyFill="1" applyAlignment="1">
      <alignment horizontal="right" vertical="top"/>
    </xf>
    <xf numFmtId="0" fontId="22" fillId="0" borderId="0" xfId="0" applyFont="1" applyFill="1" applyAlignment="1">
      <alignment horizontal="left" vertical="top"/>
    </xf>
    <xf numFmtId="0" fontId="18" fillId="0" borderId="0" xfId="0" applyFont="1" applyFill="1" applyAlignment="1">
      <alignment horizontal="justify" vertical="top" wrapText="1"/>
    </xf>
    <xf numFmtId="165" fontId="23" fillId="0" borderId="0" xfId="0" applyNumberFormat="1" applyFont="1" applyFill="1"/>
    <xf numFmtId="4" fontId="18" fillId="0" borderId="0" xfId="0" applyNumberFormat="1" applyFont="1" applyFill="1" applyBorder="1"/>
    <xf numFmtId="0" fontId="4" fillId="0" borderId="0" xfId="0" applyFont="1" applyFill="1"/>
    <xf numFmtId="0" fontId="24" fillId="0" borderId="0" xfId="0" applyFont="1" applyFill="1" applyAlignment="1">
      <alignment horizontal="justify" vertical="top" wrapText="1"/>
    </xf>
    <xf numFmtId="0" fontId="25" fillId="0" borderId="0" xfId="0" applyFont="1" applyFill="1" applyAlignment="1">
      <alignment vertical="top"/>
    </xf>
    <xf numFmtId="0" fontId="26" fillId="0" borderId="0" xfId="0" applyFont="1" applyFill="1"/>
    <xf numFmtId="165" fontId="25" fillId="0" borderId="0" xfId="0" applyNumberFormat="1" applyFont="1" applyFill="1"/>
    <xf numFmtId="0" fontId="23" fillId="0" borderId="0" xfId="0" applyFont="1" applyFill="1" applyAlignment="1">
      <alignment horizontal="justify" vertical="top" wrapText="1"/>
    </xf>
    <xf numFmtId="0" fontId="29" fillId="0" borderId="0" xfId="0" applyFont="1" applyFill="1" applyAlignment="1">
      <alignment horizontal="justify" vertical="top" wrapText="1"/>
    </xf>
    <xf numFmtId="0" fontId="20" fillId="0" borderId="0" xfId="0" applyFont="1" applyFill="1"/>
    <xf numFmtId="0" fontId="25" fillId="0" borderId="0" xfId="0" applyFont="1" applyFill="1"/>
    <xf numFmtId="0" fontId="25" fillId="0" borderId="0" xfId="0" applyFont="1" applyFill="1" applyAlignment="1">
      <alignment horizontal="justify" vertical="top" wrapText="1"/>
    </xf>
    <xf numFmtId="2" fontId="20" fillId="0" borderId="4" xfId="0" applyNumberFormat="1" applyFont="1" applyFill="1" applyBorder="1" applyAlignment="1">
      <alignment horizontal="right"/>
    </xf>
    <xf numFmtId="0" fontId="18" fillId="0" borderId="4" xfId="0" applyFont="1" applyFill="1" applyBorder="1"/>
    <xf numFmtId="0" fontId="18" fillId="0" borderId="4" xfId="0" applyFont="1" applyFill="1" applyBorder="1" applyAlignment="1">
      <alignment vertical="top"/>
    </xf>
    <xf numFmtId="0" fontId="20" fillId="0" borderId="4" xfId="0" applyFont="1" applyFill="1" applyBorder="1" applyAlignment="1">
      <alignment vertical="top"/>
    </xf>
    <xf numFmtId="165" fontId="18" fillId="0" borderId="4" xfId="0" applyNumberFormat="1" applyFont="1" applyFill="1" applyBorder="1"/>
    <xf numFmtId="165" fontId="20" fillId="0" borderId="4" xfId="0" applyNumberFormat="1" applyFont="1" applyFill="1" applyBorder="1"/>
    <xf numFmtId="0" fontId="20" fillId="0" borderId="4" xfId="0" applyFont="1" applyFill="1" applyBorder="1" applyAlignment="1">
      <alignment horizontal="right"/>
    </xf>
    <xf numFmtId="2" fontId="20" fillId="0" borderId="0" xfId="0" applyNumberFormat="1" applyFont="1" applyFill="1" applyAlignment="1">
      <alignment horizontal="right" vertical="top"/>
    </xf>
    <xf numFmtId="0" fontId="20" fillId="0" borderId="0" xfId="0" applyFont="1" applyFill="1" applyAlignment="1">
      <alignment vertical="top"/>
    </xf>
    <xf numFmtId="165" fontId="20" fillId="0" borderId="0" xfId="0" applyNumberFormat="1" applyFont="1" applyFill="1"/>
    <xf numFmtId="0" fontId="18" fillId="0" borderId="0" xfId="0" applyFont="1" applyAlignment="1" applyProtection="1">
      <alignment horizontal="justify" vertical="top" wrapText="1" readingOrder="1"/>
      <protection hidden="1"/>
    </xf>
    <xf numFmtId="168" fontId="20" fillId="0" borderId="0" xfId="0" applyNumberFormat="1" applyFont="1" applyAlignment="1" applyProtection="1">
      <alignment horizontal="left" vertical="center" wrapText="1"/>
      <protection hidden="1"/>
    </xf>
    <xf numFmtId="0" fontId="18" fillId="0" borderId="0" xfId="0" applyFont="1" applyAlignment="1" applyProtection="1">
      <alignment horizontal="justify" vertical="top" wrapText="1"/>
      <protection hidden="1"/>
    </xf>
    <xf numFmtId="44" fontId="18" fillId="0" borderId="0" xfId="0" applyNumberFormat="1" applyFont="1" applyFill="1"/>
    <xf numFmtId="44" fontId="25" fillId="0" borderId="0" xfId="0" applyNumberFormat="1" applyFont="1" applyFill="1"/>
    <xf numFmtId="44" fontId="20" fillId="0" borderId="4" xfId="0" applyNumberFormat="1" applyFont="1" applyFill="1" applyBorder="1"/>
    <xf numFmtId="44" fontId="20" fillId="0" borderId="0" xfId="0" applyNumberFormat="1" applyFont="1" applyFill="1"/>
    <xf numFmtId="0" fontId="4" fillId="0" borderId="0" xfId="1" applyFont="1" applyFill="1" applyBorder="1"/>
    <xf numFmtId="0" fontId="14" fillId="0" borderId="0" xfId="1" applyFont="1" applyFill="1" applyBorder="1"/>
    <xf numFmtId="0" fontId="14" fillId="0" borderId="0" xfId="1" applyFont="1" applyFill="1"/>
    <xf numFmtId="0" fontId="4" fillId="0" borderId="0" xfId="1" applyFont="1" applyFill="1"/>
    <xf numFmtId="17" fontId="14" fillId="0" borderId="0" xfId="1" quotePrefix="1" applyNumberFormat="1" applyFont="1" applyFill="1"/>
    <xf numFmtId="0" fontId="15" fillId="0" borderId="0" xfId="1" applyFont="1" applyFill="1" applyAlignment="1">
      <alignment horizontal="center"/>
    </xf>
    <xf numFmtId="0" fontId="4" fillId="0" borderId="0" xfId="1" applyFont="1" applyFill="1" applyAlignment="1">
      <alignment horizontal="center"/>
    </xf>
    <xf numFmtId="0" fontId="14" fillId="0" borderId="0" xfId="1" applyFont="1" applyFill="1" applyAlignment="1">
      <alignment horizontal="center"/>
    </xf>
    <xf numFmtId="0" fontId="18" fillId="0" borderId="0" xfId="0" applyFont="1" applyFill="1" applyBorder="1"/>
    <xf numFmtId="165" fontId="18" fillId="0" borderId="0" xfId="0" applyNumberFormat="1" applyFont="1" applyFill="1" applyBorder="1"/>
    <xf numFmtId="4" fontId="20" fillId="0" borderId="4" xfId="0" applyNumberFormat="1" applyFont="1" applyFill="1" applyBorder="1"/>
    <xf numFmtId="2" fontId="20" fillId="0" borderId="0" xfId="0" applyNumberFormat="1" applyFont="1" applyFill="1" applyBorder="1" applyAlignment="1">
      <alignment horizontal="right" vertical="top"/>
    </xf>
    <xf numFmtId="165" fontId="20" fillId="0" borderId="0" xfId="0" applyNumberFormat="1" applyFont="1" applyFill="1" applyBorder="1"/>
    <xf numFmtId="0" fontId="20" fillId="0" borderId="4" xfId="0" applyFont="1" applyFill="1" applyBorder="1" applyAlignment="1">
      <alignment horizontal="justify" vertical="top" wrapText="1"/>
    </xf>
    <xf numFmtId="0" fontId="20" fillId="0" borderId="4" xfId="0" applyFont="1" applyFill="1" applyBorder="1"/>
    <xf numFmtId="0" fontId="18" fillId="0" borderId="0" xfId="0" applyFont="1" applyFill="1" applyAlignment="1">
      <alignment horizontal="left" vertical="top"/>
    </xf>
    <xf numFmtId="0" fontId="18" fillId="0" borderId="0" xfId="0" applyFont="1" applyFill="1" applyAlignment="1">
      <alignment horizontal="right"/>
    </xf>
    <xf numFmtId="10" fontId="18" fillId="0" borderId="0" xfId="0" applyNumberFormat="1" applyFont="1" applyFill="1"/>
    <xf numFmtId="0" fontId="18" fillId="0" borderId="0" xfId="0" applyFont="1" applyFill="1" applyAlignment="1">
      <alignment wrapText="1"/>
    </xf>
    <xf numFmtId="0" fontId="18" fillId="0" borderId="0" xfId="0" applyFont="1" applyFill="1" applyBorder="1" applyAlignment="1">
      <alignment wrapText="1"/>
    </xf>
    <xf numFmtId="0" fontId="20" fillId="0" borderId="0" xfId="0" applyFont="1" applyFill="1" applyAlignment="1">
      <alignment horizontal="justify" vertical="top" wrapText="1"/>
    </xf>
    <xf numFmtId="0" fontId="18" fillId="0" borderId="0" xfId="0" applyFont="1" applyFill="1" applyAlignment="1"/>
    <xf numFmtId="0" fontId="18" fillId="0" borderId="0" xfId="0" applyFont="1" applyFill="1" applyAlignment="1">
      <alignment vertical="top" wrapText="1"/>
    </xf>
    <xf numFmtId="2" fontId="20" fillId="0" borderId="4" xfId="0" applyNumberFormat="1" applyFont="1" applyFill="1" applyBorder="1" applyAlignment="1">
      <alignment horizontal="right" vertical="top"/>
    </xf>
    <xf numFmtId="0" fontId="20" fillId="0" borderId="4" xfId="0" applyFont="1" applyFill="1" applyBorder="1" applyAlignment="1">
      <alignment horizontal="left" vertical="top"/>
    </xf>
    <xf numFmtId="0" fontId="18" fillId="0" borderId="0" xfId="0" applyFont="1" applyFill="1" applyAlignment="1">
      <alignment horizontal="right" wrapText="1"/>
    </xf>
    <xf numFmtId="165" fontId="20" fillId="0" borderId="0" xfId="0" applyNumberFormat="1" applyFont="1" applyFill="1" applyBorder="1" applyAlignment="1"/>
    <xf numFmtId="0" fontId="25" fillId="0" borderId="0" xfId="0" applyFont="1" applyFill="1" applyBorder="1"/>
    <xf numFmtId="44" fontId="18" fillId="0" borderId="0" xfId="0" applyNumberFormat="1" applyFont="1" applyFill="1" applyAlignment="1">
      <alignment wrapText="1"/>
    </xf>
    <xf numFmtId="44" fontId="18" fillId="0" borderId="0" xfId="0" applyNumberFormat="1" applyFont="1" applyFill="1" applyBorder="1"/>
    <xf numFmtId="44" fontId="18" fillId="0" borderId="6" xfId="0" applyNumberFormat="1" applyFont="1" applyFill="1" applyBorder="1"/>
    <xf numFmtId="4" fontId="20" fillId="0" borderId="0" xfId="0" applyNumberFormat="1" applyFont="1" applyFill="1" applyAlignment="1"/>
    <xf numFmtId="0" fontId="20" fillId="0" borderId="0" xfId="0" applyFont="1" applyFill="1" applyAlignment="1">
      <alignment vertical="top" wrapText="1"/>
    </xf>
    <xf numFmtId="2" fontId="19" fillId="0" borderId="0" xfId="0" applyNumberFormat="1" applyFont="1" applyFill="1" applyAlignment="1">
      <alignment horizontal="right" vertical="top"/>
    </xf>
    <xf numFmtId="0" fontId="19" fillId="0" borderId="0" xfId="0" applyFont="1" applyFill="1" applyAlignment="1">
      <alignment horizontal="left" vertical="top"/>
    </xf>
    <xf numFmtId="0" fontId="24" fillId="0" borderId="0" xfId="0" applyFont="1" applyFill="1" applyAlignment="1">
      <alignment horizontal="left" vertical="top"/>
    </xf>
    <xf numFmtId="0" fontId="18" fillId="0" borderId="4" xfId="0" applyFont="1" applyFill="1" applyBorder="1" applyAlignment="1">
      <alignment horizontal="left" vertical="top"/>
    </xf>
    <xf numFmtId="4" fontId="18" fillId="0" borderId="0" xfId="0" applyNumberFormat="1" applyFont="1" applyFill="1"/>
    <xf numFmtId="0" fontId="18" fillId="0" borderId="0" xfId="0" applyFont="1" applyFill="1" applyBorder="1" applyAlignment="1">
      <alignment horizontal="left" vertical="top"/>
    </xf>
    <xf numFmtId="165" fontId="20" fillId="0" borderId="0" xfId="0" applyNumberFormat="1" applyFont="1" applyFill="1" applyAlignment="1">
      <alignment horizontal="center" wrapText="1"/>
    </xf>
    <xf numFmtId="0" fontId="18" fillId="0" borderId="0" xfId="0" applyFont="1" applyFill="1" applyAlignment="1" applyProtection="1">
      <alignment vertical="top" wrapText="1"/>
      <protection hidden="1"/>
    </xf>
    <xf numFmtId="0" fontId="18" fillId="0" borderId="0" xfId="0" applyFont="1" applyFill="1" applyAlignment="1" applyProtection="1">
      <alignment horizontal="center"/>
      <protection hidden="1"/>
    </xf>
    <xf numFmtId="0" fontId="18" fillId="0" borderId="0" xfId="0" quotePrefix="1" applyFont="1" applyFill="1" applyAlignment="1" applyProtection="1">
      <alignment vertical="top" wrapText="1"/>
      <protection hidden="1"/>
    </xf>
    <xf numFmtId="0" fontId="20" fillId="0" borderId="0" xfId="0" applyFont="1" applyFill="1" applyAlignment="1" applyProtection="1">
      <alignment vertical="top" wrapText="1"/>
      <protection hidden="1"/>
    </xf>
    <xf numFmtId="0" fontId="26" fillId="0" borderId="0" xfId="0" applyFont="1" applyFill="1" applyAlignment="1" applyProtection="1">
      <alignment vertical="top" wrapText="1"/>
      <protection hidden="1"/>
    </xf>
    <xf numFmtId="0" fontId="31" fillId="0" borderId="0" xfId="0" applyFont="1" applyFill="1" applyAlignment="1" applyProtection="1">
      <alignment vertical="top" wrapText="1"/>
      <protection hidden="1"/>
    </xf>
    <xf numFmtId="0" fontId="18" fillId="0" borderId="0" xfId="0" applyFont="1" applyFill="1" applyAlignment="1" applyProtection="1">
      <alignment horizontal="center" vertical="center"/>
      <protection hidden="1"/>
    </xf>
    <xf numFmtId="0" fontId="31" fillId="0" borderId="0" xfId="0" applyFont="1" applyFill="1"/>
    <xf numFmtId="0" fontId="31" fillId="0" borderId="0" xfId="0" applyFont="1" applyFill="1" applyAlignment="1" applyProtection="1">
      <alignment horizontal="center"/>
      <protection hidden="1"/>
    </xf>
    <xf numFmtId="0" fontId="4" fillId="0" borderId="0" xfId="0" applyFont="1" applyFill="1" applyAlignment="1">
      <alignment horizontal="right"/>
    </xf>
    <xf numFmtId="166" fontId="4" fillId="0" borderId="0" xfId="0" applyNumberFormat="1" applyFont="1" applyFill="1"/>
    <xf numFmtId="166" fontId="4" fillId="0" borderId="0" xfId="0" applyNumberFormat="1" applyFont="1" applyFill="1" applyBorder="1" applyAlignment="1">
      <alignment horizontal="center" wrapText="1"/>
    </xf>
    <xf numFmtId="0" fontId="4" fillId="0" borderId="0" xfId="0" applyFont="1" applyFill="1" applyAlignment="1">
      <alignment wrapText="1"/>
    </xf>
    <xf numFmtId="165" fontId="4" fillId="0" borderId="0" xfId="0" applyNumberFormat="1" applyFont="1" applyFill="1" applyAlignment="1">
      <alignment horizontal="center" wrapText="1"/>
    </xf>
    <xf numFmtId="0" fontId="4" fillId="0" borderId="0" xfId="0" applyFont="1" applyFill="1" applyBorder="1"/>
    <xf numFmtId="165" fontId="4" fillId="0" borderId="0" xfId="0" applyNumberFormat="1" applyFont="1" applyFill="1" applyBorder="1"/>
    <xf numFmtId="0" fontId="28" fillId="0" borderId="0" xfId="0" applyFont="1" applyFill="1" applyAlignment="1">
      <alignment horizontal="right"/>
    </xf>
    <xf numFmtId="0" fontId="13" fillId="0" borderId="0" xfId="0" applyFont="1" applyFill="1"/>
    <xf numFmtId="0" fontId="17" fillId="0" borderId="0" xfId="0" applyFont="1" applyFill="1"/>
    <xf numFmtId="2" fontId="4" fillId="0" borderId="0" xfId="0" applyNumberFormat="1" applyFont="1" applyFill="1" applyAlignment="1">
      <alignment horizontal="right" vertical="top"/>
    </xf>
    <xf numFmtId="0" fontId="4" fillId="0" borderId="0" xfId="0" applyFont="1" applyFill="1" applyAlignment="1">
      <alignment horizontal="left" vertical="top"/>
    </xf>
    <xf numFmtId="0" fontId="4" fillId="0" borderId="0" xfId="0" applyFont="1" applyFill="1" applyBorder="1" applyAlignment="1">
      <alignment horizontal="justify" vertical="top" wrapText="1"/>
    </xf>
    <xf numFmtId="0" fontId="18" fillId="2" borderId="0" xfId="0" applyFont="1" applyFill="1" applyAlignment="1">
      <alignment horizontal="justify" vertical="top" wrapText="1"/>
    </xf>
    <xf numFmtId="0" fontId="18" fillId="2" borderId="0" xfId="0" applyFont="1" applyFill="1" applyAlignment="1">
      <alignment horizontal="justify" vertical="center" wrapText="1"/>
    </xf>
    <xf numFmtId="0" fontId="18" fillId="2" borderId="0" xfId="0" applyFont="1" applyFill="1" applyAlignment="1">
      <alignment horizontal="justify" vertical="center"/>
    </xf>
    <xf numFmtId="0" fontId="20" fillId="2" borderId="0" xfId="0" applyFont="1" applyFill="1" applyAlignment="1">
      <alignment horizontal="justify" vertical="center"/>
    </xf>
    <xf numFmtId="49" fontId="32" fillId="0" borderId="0" xfId="0" applyNumberFormat="1" applyFont="1" applyAlignment="1">
      <alignment horizontal="right"/>
    </xf>
    <xf numFmtId="0" fontId="33" fillId="0" borderId="0" xfId="0" applyFont="1" applyAlignment="1">
      <alignment horizontal="right"/>
    </xf>
    <xf numFmtId="0" fontId="33" fillId="0" borderId="0" xfId="0" applyFont="1"/>
    <xf numFmtId="0" fontId="34" fillId="0" borderId="0" xfId="0" applyFont="1" applyAlignment="1">
      <alignment horizontal="right"/>
    </xf>
    <xf numFmtId="0" fontId="35" fillId="0" borderId="0" xfId="0" applyFont="1" applyAlignment="1">
      <alignment horizontal="right"/>
    </xf>
    <xf numFmtId="0" fontId="36" fillId="0" borderId="0" xfId="0" applyFont="1"/>
    <xf numFmtId="4" fontId="20" fillId="0" borderId="0" xfId="0" applyNumberFormat="1" applyFont="1" applyFill="1" applyBorder="1"/>
    <xf numFmtId="0" fontId="18" fillId="0" borderId="6" xfId="0" applyFont="1" applyFill="1" applyBorder="1"/>
    <xf numFmtId="0" fontId="4" fillId="0" borderId="6" xfId="0" applyFont="1" applyFill="1" applyBorder="1"/>
    <xf numFmtId="0" fontId="6" fillId="0" borderId="0" xfId="0" applyFont="1" applyFill="1" applyAlignment="1">
      <alignment horizontal="right"/>
    </xf>
    <xf numFmtId="166" fontId="6" fillId="0" borderId="0" xfId="0" applyNumberFormat="1" applyFont="1" applyFill="1" applyBorder="1" applyAlignment="1">
      <alignment horizontal="center" wrapText="1"/>
    </xf>
    <xf numFmtId="2" fontId="6" fillId="0" borderId="0" xfId="0" applyNumberFormat="1" applyFont="1" applyFill="1" applyAlignment="1">
      <alignment horizontal="right" vertical="top"/>
    </xf>
    <xf numFmtId="0" fontId="6" fillId="0" borderId="0" xfId="0"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justify" vertical="top" wrapText="1"/>
    </xf>
    <xf numFmtId="0" fontId="20" fillId="0" borderId="4" xfId="0" applyFont="1" applyFill="1" applyBorder="1" applyAlignment="1"/>
    <xf numFmtId="4" fontId="20" fillId="0" borderId="4" xfId="0" applyNumberFormat="1" applyFont="1" applyFill="1" applyBorder="1" applyAlignment="1"/>
    <xf numFmtId="2" fontId="6" fillId="0" borderId="0" xfId="0" applyNumberFormat="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Border="1" applyAlignment="1">
      <alignment vertical="top"/>
    </xf>
    <xf numFmtId="0" fontId="6" fillId="0" borderId="0" xfId="0" applyFont="1" applyFill="1"/>
    <xf numFmtId="0" fontId="6" fillId="0" borderId="0" xfId="0" applyFont="1" applyFill="1" applyBorder="1" applyAlignment="1">
      <alignment vertical="top"/>
    </xf>
    <xf numFmtId="0" fontId="6" fillId="0" borderId="0" xfId="0" applyFont="1" applyFill="1" applyBorder="1" applyAlignment="1">
      <alignment horizontal="justify" vertical="top" wrapText="1"/>
    </xf>
    <xf numFmtId="0" fontId="6" fillId="0" borderId="0" xfId="0" applyFont="1" applyFill="1" applyBorder="1"/>
    <xf numFmtId="0" fontId="6" fillId="0" borderId="0" xfId="0" applyFont="1" applyFill="1" applyBorder="1" applyAlignment="1">
      <alignment horizontal="right"/>
    </xf>
    <xf numFmtId="4" fontId="20" fillId="0" borderId="0" xfId="0" applyNumberFormat="1" applyFont="1" applyFill="1" applyBorder="1" applyAlignment="1"/>
    <xf numFmtId="44" fontId="4" fillId="0" borderId="0" xfId="0" applyNumberFormat="1" applyFont="1" applyFill="1"/>
    <xf numFmtId="44" fontId="9" fillId="0" borderId="0" xfId="0" applyNumberFormat="1" applyFont="1" applyFill="1" applyBorder="1"/>
    <xf numFmtId="44" fontId="4" fillId="0" borderId="0" xfId="0" applyNumberFormat="1" applyFont="1" applyFill="1" applyBorder="1"/>
    <xf numFmtId="44" fontId="13" fillId="0" borderId="0" xfId="0" applyNumberFormat="1" applyFont="1" applyFill="1"/>
    <xf numFmtId="44" fontId="4" fillId="0" borderId="6" xfId="0" applyNumberFormat="1" applyFont="1" applyFill="1" applyBorder="1"/>
    <xf numFmtId="44" fontId="6" fillId="0" borderId="0" xfId="0" applyNumberFormat="1" applyFont="1" applyFill="1" applyBorder="1"/>
    <xf numFmtId="165" fontId="20" fillId="0" borderId="0" xfId="0" applyNumberFormat="1" applyFont="1" applyFill="1" applyBorder="1" applyAlignment="1">
      <alignment horizontal="center" wrapText="1"/>
    </xf>
    <xf numFmtId="0" fontId="20" fillId="0" borderId="0" xfId="0" applyFont="1" applyFill="1" applyBorder="1" applyAlignment="1"/>
    <xf numFmtId="44" fontId="18" fillId="0" borderId="0" xfId="0" applyNumberFormat="1" applyFont="1" applyFill="1" applyBorder="1" applyAlignment="1">
      <alignment wrapText="1"/>
    </xf>
    <xf numFmtId="44" fontId="18" fillId="0" borderId="0" xfId="0" applyNumberFormat="1" applyFont="1" applyFill="1" applyAlignment="1"/>
    <xf numFmtId="0" fontId="4" fillId="0" borderId="0" xfId="0" applyFont="1" applyFill="1" applyAlignment="1">
      <alignment horizontal="center"/>
    </xf>
    <xf numFmtId="165" fontId="4" fillId="0" borderId="0" xfId="0" applyNumberFormat="1" applyFont="1" applyFill="1"/>
    <xf numFmtId="4" fontId="4" fillId="0" borderId="2" xfId="0" applyNumberFormat="1" applyFont="1" applyFill="1" applyBorder="1"/>
    <xf numFmtId="4" fontId="4" fillId="0" borderId="0" xfId="0" applyNumberFormat="1" applyFont="1" applyFill="1"/>
    <xf numFmtId="0" fontId="6" fillId="0" borderId="0" xfId="0" applyFont="1" applyFill="1" applyAlignment="1">
      <alignment horizontal="justify" vertical="top" wrapText="1"/>
    </xf>
    <xf numFmtId="165" fontId="6" fillId="0" borderId="0" xfId="0" applyNumberFormat="1" applyFont="1" applyFill="1" applyBorder="1"/>
    <xf numFmtId="165" fontId="3" fillId="0" borderId="0" xfId="0" applyNumberFormat="1" applyFont="1" applyFill="1"/>
    <xf numFmtId="4" fontId="4" fillId="0" borderId="0" xfId="0" applyNumberFormat="1" applyFont="1" applyFill="1" applyBorder="1"/>
    <xf numFmtId="0" fontId="30" fillId="0" borderId="0" xfId="0" applyFont="1" applyFill="1"/>
    <xf numFmtId="2" fontId="5" fillId="0" borderId="0" xfId="0" applyNumberFormat="1" applyFont="1" applyFill="1" applyAlignment="1">
      <alignment horizontal="right" vertical="top"/>
    </xf>
    <xf numFmtId="0" fontId="5" fillId="0" borderId="0" xfId="0" applyFont="1" applyFill="1" applyAlignment="1">
      <alignment horizontal="left" vertical="top"/>
    </xf>
    <xf numFmtId="2" fontId="6" fillId="0" borderId="4" xfId="0" applyNumberFormat="1" applyFont="1" applyFill="1" applyBorder="1" applyAlignment="1"/>
    <xf numFmtId="0" fontId="6" fillId="0" borderId="4" xfId="0" applyFont="1" applyFill="1" applyBorder="1" applyAlignment="1"/>
    <xf numFmtId="0" fontId="6" fillId="0" borderId="4" xfId="0" applyFont="1" applyFill="1" applyBorder="1" applyAlignment="1">
      <alignment horizontal="left"/>
    </xf>
    <xf numFmtId="4" fontId="6" fillId="0" borderId="4" xfId="0" applyNumberFormat="1" applyFont="1" applyFill="1" applyBorder="1" applyAlignment="1">
      <alignment horizontal="right"/>
    </xf>
    <xf numFmtId="4" fontId="6" fillId="0" borderId="4" xfId="0" applyNumberFormat="1" applyFont="1" applyFill="1" applyBorder="1" applyAlignment="1"/>
    <xf numFmtId="4" fontId="6" fillId="0" borderId="0" xfId="0" applyNumberFormat="1" applyFont="1" applyFill="1" applyBorder="1" applyAlignment="1"/>
    <xf numFmtId="44" fontId="6" fillId="0" borderId="4" xfId="0" applyNumberFormat="1" applyFont="1" applyFill="1" applyBorder="1" applyAlignment="1"/>
    <xf numFmtId="0" fontId="23" fillId="0" borderId="0" xfId="0" applyFont="1" applyFill="1" applyBorder="1" applyAlignment="1">
      <alignment horizontal="justify" vertical="top" wrapText="1"/>
    </xf>
    <xf numFmtId="0" fontId="18" fillId="0" borderId="0" xfId="0" applyFont="1" applyAlignment="1">
      <alignment horizontal="justify" vertical="top" wrapText="1"/>
    </xf>
    <xf numFmtId="44" fontId="20" fillId="0" borderId="4" xfId="0" applyNumberFormat="1" applyFont="1" applyFill="1" applyBorder="1" applyAlignment="1"/>
    <xf numFmtId="168" fontId="18" fillId="0" borderId="0" xfId="0" applyNumberFormat="1" applyFont="1" applyAlignment="1" applyProtection="1">
      <alignment horizontal="left" vertical="center"/>
      <protection hidden="1"/>
    </xf>
    <xf numFmtId="4" fontId="18" fillId="0" borderId="0" xfId="0" applyNumberFormat="1" applyFont="1" applyFill="1" applyAlignment="1"/>
    <xf numFmtId="165" fontId="23" fillId="0" borderId="0" xfId="0" applyNumberFormat="1" applyFont="1" applyFill="1" applyAlignment="1"/>
    <xf numFmtId="4" fontId="38" fillId="0" borderId="0" xfId="0" applyNumberFormat="1" applyFont="1" applyFill="1" applyBorder="1"/>
    <xf numFmtId="0" fontId="42" fillId="0" borderId="0" xfId="0" applyFont="1" applyFill="1"/>
    <xf numFmtId="0" fontId="43" fillId="0" borderId="0" xfId="0" applyFont="1" applyFill="1" applyAlignment="1">
      <alignment horizontal="right"/>
    </xf>
    <xf numFmtId="0" fontId="44" fillId="0" borderId="0" xfId="0" applyFont="1" applyFill="1"/>
    <xf numFmtId="0" fontId="45" fillId="0" borderId="0" xfId="0" applyFont="1" applyFill="1" applyAlignment="1">
      <alignment horizontal="justify" vertical="top" wrapText="1"/>
    </xf>
    <xf numFmtId="0" fontId="46" fillId="0" borderId="0" xfId="0" applyFont="1" applyFill="1"/>
    <xf numFmtId="164" fontId="18" fillId="0" borderId="0" xfId="0" applyNumberFormat="1" applyFont="1" applyFill="1"/>
    <xf numFmtId="164" fontId="18" fillId="0" borderId="0" xfId="0" applyNumberFormat="1" applyFont="1" applyFill="1" applyAlignment="1">
      <alignment vertical="center"/>
    </xf>
    <xf numFmtId="164" fontId="31" fillId="0" borderId="0" xfId="0" applyNumberFormat="1" applyFont="1" applyFill="1"/>
    <xf numFmtId="164" fontId="18" fillId="0" borderId="0" xfId="0" applyNumberFormat="1" applyFont="1" applyFill="1" applyAlignment="1"/>
    <xf numFmtId="164" fontId="20" fillId="0" borderId="4" xfId="0" applyNumberFormat="1" applyFont="1" applyFill="1" applyBorder="1"/>
    <xf numFmtId="2" fontId="44" fillId="0" borderId="0" xfId="0" applyNumberFormat="1" applyFont="1" applyFill="1"/>
    <xf numFmtId="2" fontId="13" fillId="0" borderId="0" xfId="0" applyNumberFormat="1" applyFont="1" applyFill="1"/>
    <xf numFmtId="2" fontId="4" fillId="0" borderId="0" xfId="0" applyNumberFormat="1" applyFont="1" applyFill="1"/>
    <xf numFmtId="2" fontId="18" fillId="0" borderId="0" xfId="0" applyNumberFormat="1" applyFont="1" applyFill="1"/>
    <xf numFmtId="2" fontId="20" fillId="0" borderId="4" xfId="0" applyNumberFormat="1" applyFont="1" applyFill="1" applyBorder="1" applyAlignment="1"/>
    <xf numFmtId="2" fontId="4" fillId="0" borderId="0" xfId="0" applyNumberFormat="1" applyFont="1" applyFill="1" applyBorder="1"/>
    <xf numFmtId="2" fontId="6" fillId="0" borderId="0" xfId="0" applyNumberFormat="1" applyFont="1" applyFill="1" applyBorder="1"/>
    <xf numFmtId="4" fontId="7" fillId="0" borderId="0" xfId="0" applyNumberFormat="1" applyFont="1" applyFill="1" applyAlignment="1">
      <alignment horizontal="center"/>
    </xf>
    <xf numFmtId="3" fontId="8" fillId="0" borderId="0" xfId="0" applyNumberFormat="1" applyFont="1" applyFill="1"/>
    <xf numFmtId="3" fontId="5" fillId="0" borderId="0" xfId="0" applyNumberFormat="1" applyFont="1" applyFill="1" applyAlignment="1">
      <alignment horizontal="center"/>
    </xf>
    <xf numFmtId="9" fontId="4" fillId="0" borderId="0" xfId="2" applyFont="1" applyFill="1"/>
    <xf numFmtId="0" fontId="8" fillId="0" borderId="0" xfId="0" applyFont="1" applyFill="1"/>
    <xf numFmtId="0" fontId="6" fillId="0" borderId="1" xfId="0" applyFont="1" applyFill="1" applyBorder="1" applyAlignment="1">
      <alignment horizontal="right"/>
    </xf>
    <xf numFmtId="0" fontId="4" fillId="0" borderId="2" xfId="0" applyFont="1" applyFill="1" applyBorder="1"/>
    <xf numFmtId="0" fontId="6" fillId="0" borderId="2" xfId="0" applyFont="1" applyFill="1" applyBorder="1" applyAlignment="1">
      <alignment horizontal="left" vertical="top"/>
    </xf>
    <xf numFmtId="0" fontId="8" fillId="0" borderId="2" xfId="0" applyFont="1" applyFill="1" applyBorder="1"/>
    <xf numFmtId="0" fontId="4" fillId="0" borderId="3" xfId="0" applyFont="1" applyFill="1" applyBorder="1"/>
    <xf numFmtId="0" fontId="8" fillId="0" borderId="0" xfId="0" applyFont="1" applyFill="1" applyBorder="1"/>
    <xf numFmtId="165" fontId="8" fillId="0" borderId="0" xfId="0" applyNumberFormat="1" applyFont="1" applyFill="1" applyBorder="1"/>
    <xf numFmtId="165" fontId="4" fillId="0" borderId="5" xfId="0" applyNumberFormat="1" applyFont="1" applyFill="1" applyBorder="1"/>
    <xf numFmtId="0" fontId="8" fillId="0" borderId="0" xfId="0" applyFont="1" applyFill="1" applyAlignment="1">
      <alignment horizontal="center"/>
    </xf>
    <xf numFmtId="9" fontId="8" fillId="0" borderId="0" xfId="2" applyFont="1" applyFill="1" applyAlignment="1">
      <alignment horizontal="center"/>
    </xf>
    <xf numFmtId="2" fontId="6" fillId="0" borderId="0" xfId="0" applyNumberFormat="1" applyFont="1" applyFill="1" applyBorder="1" applyAlignment="1">
      <alignment horizontal="right"/>
    </xf>
    <xf numFmtId="0" fontId="8" fillId="0" borderId="6" xfId="0" applyFont="1" applyFill="1" applyBorder="1"/>
    <xf numFmtId="0" fontId="4" fillId="0" borderId="5" xfId="0" applyFont="1" applyFill="1" applyBorder="1"/>
    <xf numFmtId="165" fontId="8" fillId="0" borderId="5" xfId="0" applyNumberFormat="1" applyFont="1" applyFill="1" applyBorder="1"/>
    <xf numFmtId="3" fontId="4" fillId="0" borderId="0" xfId="0" applyNumberFormat="1" applyFont="1" applyFill="1"/>
    <xf numFmtId="0" fontId="4" fillId="0" borderId="1" xfId="0" applyFont="1" applyFill="1" applyBorder="1" applyAlignment="1">
      <alignment horizontal="center"/>
    </xf>
    <xf numFmtId="0" fontId="6" fillId="0" borderId="0" xfId="0" applyFont="1" applyFill="1" applyBorder="1" applyAlignment="1">
      <alignment horizontal="center"/>
    </xf>
    <xf numFmtId="0" fontId="4" fillId="0" borderId="6" xfId="0" applyFont="1" applyFill="1" applyBorder="1" applyAlignment="1">
      <alignment horizontal="center"/>
    </xf>
    <xf numFmtId="0" fontId="4" fillId="0" borderId="0" xfId="0" applyFont="1" applyFill="1" applyBorder="1" applyAlignment="1">
      <alignment horizontal="center"/>
    </xf>
    <xf numFmtId="44" fontId="20" fillId="0" borderId="0" xfId="0" applyNumberFormat="1" applyFont="1" applyFill="1" applyAlignment="1"/>
    <xf numFmtId="44" fontId="4" fillId="0" borderId="3" xfId="0" applyNumberFormat="1" applyFont="1" applyFill="1" applyBorder="1"/>
    <xf numFmtId="44" fontId="6" fillId="0" borderId="5" xfId="0" applyNumberFormat="1" applyFont="1" applyFill="1" applyBorder="1"/>
    <xf numFmtId="44" fontId="4" fillId="0" borderId="5" xfId="0" applyNumberFormat="1" applyFont="1" applyFill="1" applyBorder="1"/>
    <xf numFmtId="0" fontId="20" fillId="0" borderId="0" xfId="0" applyFont="1" applyAlignment="1">
      <alignment horizontal="justify" vertical="top" wrapText="1"/>
    </xf>
    <xf numFmtId="49" fontId="20" fillId="0" borderId="0" xfId="0" applyNumberFormat="1" applyFont="1" applyAlignment="1">
      <alignment horizontal="justify" vertical="center"/>
    </xf>
    <xf numFmtId="2" fontId="25" fillId="0" borderId="0" xfId="0" applyNumberFormat="1" applyFont="1" applyFill="1"/>
    <xf numFmtId="0" fontId="4" fillId="0" borderId="0" xfId="1" applyFont="1" applyFill="1" applyAlignment="1">
      <alignment wrapText="1"/>
    </xf>
    <xf numFmtId="0" fontId="47" fillId="0" borderId="0" xfId="0" applyFont="1" applyFill="1" applyAlignment="1">
      <alignment horizontal="left" vertical="top"/>
    </xf>
    <xf numFmtId="0" fontId="48" fillId="0" borderId="0" xfId="0" applyFont="1" applyFill="1" applyAlignment="1">
      <alignment vertical="top"/>
    </xf>
    <xf numFmtId="2" fontId="49" fillId="0" borderId="0" xfId="0" applyNumberFormat="1" applyFont="1" applyFill="1" applyAlignment="1">
      <alignment horizontal="right" vertical="top"/>
    </xf>
    <xf numFmtId="165" fontId="31" fillId="0" borderId="0" xfId="0" applyNumberFormat="1" applyFont="1" applyFill="1"/>
    <xf numFmtId="165" fontId="50" fillId="0" borderId="0" xfId="0" applyNumberFormat="1" applyFont="1" applyFill="1"/>
    <xf numFmtId="4" fontId="31" fillId="0" borderId="0" xfId="0" applyNumberFormat="1" applyFont="1" applyFill="1" applyBorder="1"/>
    <xf numFmtId="44" fontId="31" fillId="0" borderId="0" xfId="0" applyNumberFormat="1" applyFont="1" applyFill="1"/>
    <xf numFmtId="0" fontId="50" fillId="0" borderId="0" xfId="0" applyFont="1" applyFill="1" applyAlignment="1">
      <alignment horizontal="justify" vertical="top" wrapText="1"/>
    </xf>
    <xf numFmtId="165" fontId="48" fillId="0" borderId="0" xfId="0" applyNumberFormat="1" applyFont="1" applyFill="1"/>
    <xf numFmtId="0" fontId="42" fillId="0" borderId="0" xfId="0" applyFont="1" applyFill="1" applyBorder="1"/>
    <xf numFmtId="0" fontId="51" fillId="0" borderId="0" xfId="0" applyFont="1" applyFill="1"/>
    <xf numFmtId="0" fontId="18" fillId="0" borderId="0" xfId="0" quotePrefix="1" applyFont="1" applyAlignment="1">
      <alignment horizontal="justify" vertical="top" wrapText="1"/>
    </xf>
    <xf numFmtId="0" fontId="26" fillId="0" borderId="0" xfId="0" applyFont="1" applyFill="1" applyAlignment="1" applyProtection="1">
      <alignment horizontal="justify" vertical="top" wrapText="1"/>
      <protection hidden="1"/>
    </xf>
    <xf numFmtId="0" fontId="18" fillId="0" borderId="0" xfId="0" applyFont="1" applyFill="1" applyAlignment="1" applyProtection="1">
      <alignment horizontal="justify" vertical="top" wrapText="1"/>
      <protection hidden="1"/>
    </xf>
    <xf numFmtId="9" fontId="4" fillId="0" borderId="0" xfId="2" applyFont="1" applyFill="1" applyAlignment="1">
      <alignment horizontal="center"/>
    </xf>
    <xf numFmtId="0" fontId="18" fillId="0" borderId="0" xfId="0" applyFont="1" applyFill="1" applyBorder="1" applyAlignment="1">
      <alignment vertical="top"/>
    </xf>
    <xf numFmtId="0" fontId="20" fillId="0" borderId="0" xfId="0" applyFont="1" applyFill="1" applyBorder="1" applyAlignment="1">
      <alignment horizontal="right" vertical="top"/>
    </xf>
    <xf numFmtId="0" fontId="20" fillId="0" borderId="0" xfId="0" applyFont="1" applyFill="1" applyBorder="1" applyAlignment="1">
      <alignment vertical="top"/>
    </xf>
    <xf numFmtId="44" fontId="20" fillId="0" borderId="0" xfId="0" applyNumberFormat="1" applyFont="1" applyFill="1" applyBorder="1" applyAlignment="1"/>
    <xf numFmtId="4" fontId="20" fillId="0" borderId="0" xfId="0" applyNumberFormat="1" applyFont="1" applyFill="1" applyBorder="1" applyAlignment="1">
      <alignment horizontal="center"/>
    </xf>
    <xf numFmtId="166" fontId="18" fillId="0" borderId="0" xfId="0" applyNumberFormat="1" applyFont="1" applyFill="1" applyBorder="1"/>
    <xf numFmtId="167" fontId="18" fillId="0" borderId="0" xfId="0" applyNumberFormat="1" applyFont="1" applyFill="1" applyBorder="1"/>
    <xf numFmtId="44" fontId="25" fillId="0" borderId="0" xfId="0" applyNumberFormat="1" applyFont="1" applyFill="1" applyBorder="1"/>
    <xf numFmtId="10" fontId="18" fillId="0" borderId="0" xfId="0" applyNumberFormat="1" applyFont="1" applyFill="1" applyBorder="1"/>
    <xf numFmtId="165" fontId="20" fillId="0" borderId="7" xfId="0" applyNumberFormat="1" applyFont="1" applyFill="1" applyBorder="1" applyAlignment="1">
      <alignment horizontal="center" wrapText="1"/>
    </xf>
    <xf numFmtId="10" fontId="20" fillId="0" borderId="7" xfId="0" applyNumberFormat="1" applyFont="1" applyFill="1" applyBorder="1" applyAlignment="1">
      <alignment horizontal="center"/>
    </xf>
    <xf numFmtId="0" fontId="18" fillId="0" borderId="0" xfId="0" applyFont="1" applyFill="1" applyBorder="1" applyAlignment="1">
      <alignment horizontal="right"/>
    </xf>
    <xf numFmtId="0" fontId="18" fillId="0" borderId="0" xfId="0" applyFont="1" applyFill="1" applyBorder="1" applyAlignment="1">
      <alignment horizontal="justify" vertical="top" wrapText="1"/>
    </xf>
    <xf numFmtId="0" fontId="20" fillId="0" borderId="0" xfId="0" applyFont="1" applyFill="1" applyBorder="1" applyAlignment="1">
      <alignment horizontal="right"/>
    </xf>
    <xf numFmtId="0" fontId="18" fillId="0" borderId="0" xfId="0" applyFont="1" applyFill="1" applyBorder="1" applyAlignment="1"/>
    <xf numFmtId="0" fontId="27" fillId="0" borderId="0" xfId="0" applyFont="1" applyFill="1" applyBorder="1" applyAlignment="1">
      <alignment vertical="top"/>
    </xf>
    <xf numFmtId="0" fontId="26" fillId="0" borderId="0" xfId="0" applyFont="1" applyFill="1" applyBorder="1"/>
    <xf numFmtId="0" fontId="18" fillId="0" borderId="0" xfId="0" applyFont="1" applyFill="1" applyBorder="1" applyAlignment="1" applyProtection="1">
      <alignment vertical="top" wrapText="1"/>
      <protection hidden="1"/>
    </xf>
    <xf numFmtId="0" fontId="18" fillId="0" borderId="0" xfId="0" applyFont="1" applyFill="1" applyBorder="1" applyAlignment="1" applyProtection="1">
      <alignment horizontal="center"/>
      <protection hidden="1"/>
    </xf>
    <xf numFmtId="164" fontId="20" fillId="0" borderId="0" xfId="0" applyNumberFormat="1" applyFont="1" applyFill="1" applyBorder="1" applyAlignment="1">
      <alignment horizontal="center" wrapText="1"/>
    </xf>
    <xf numFmtId="164" fontId="18" fillId="0" borderId="0" xfId="0" applyNumberFormat="1" applyFont="1" applyFill="1" applyBorder="1"/>
    <xf numFmtId="0" fontId="4" fillId="0" borderId="0" xfId="0" applyFont="1" applyFill="1" applyBorder="1" applyAlignment="1">
      <alignment horizontal="right"/>
    </xf>
    <xf numFmtId="4" fontId="4" fillId="0" borderId="0" xfId="0" applyNumberFormat="1" applyFont="1" applyFill="1" applyBorder="1" applyAlignment="1">
      <alignment horizontal="center"/>
    </xf>
    <xf numFmtId="166" fontId="4" fillId="0" borderId="0" xfId="0" applyNumberFormat="1" applyFont="1" applyFill="1" applyBorder="1"/>
    <xf numFmtId="0" fontId="9" fillId="0" borderId="0" xfId="0" applyFont="1" applyFill="1" applyBorder="1" applyAlignment="1">
      <alignment horizontal="right"/>
    </xf>
    <xf numFmtId="0" fontId="9" fillId="0" borderId="0" xfId="0" applyFont="1" applyFill="1" applyBorder="1"/>
    <xf numFmtId="0" fontId="2" fillId="0" borderId="0" xfId="0" applyFont="1" applyFill="1" applyBorder="1" applyAlignment="1">
      <alignment horizontal="right"/>
    </xf>
    <xf numFmtId="0" fontId="12" fillId="0" borderId="0" xfId="0" applyFont="1" applyFill="1" applyBorder="1"/>
    <xf numFmtId="0" fontId="11" fillId="0" borderId="0" xfId="0" applyFont="1" applyFill="1" applyBorder="1" applyAlignment="1">
      <alignment horizontal="justify" vertical="top" wrapText="1"/>
    </xf>
    <xf numFmtId="0" fontId="10" fillId="0" borderId="0" xfId="0" applyFont="1" applyFill="1" applyBorder="1"/>
    <xf numFmtId="0" fontId="28" fillId="0" borderId="0" xfId="0" applyFont="1" applyFill="1" applyBorder="1" applyAlignment="1">
      <alignment horizontal="right"/>
    </xf>
    <xf numFmtId="0" fontId="13" fillId="0" borderId="0" xfId="0" applyFont="1" applyFill="1" applyBorder="1"/>
    <xf numFmtId="0" fontId="16" fillId="0" borderId="0" xfId="0" applyFont="1" applyFill="1" applyBorder="1" applyAlignment="1">
      <alignment horizontal="justify" vertical="top" wrapText="1"/>
    </xf>
    <xf numFmtId="0" fontId="17" fillId="0" borderId="0" xfId="0" applyFont="1" applyFill="1" applyBorder="1"/>
    <xf numFmtId="4" fontId="6" fillId="0" borderId="0" xfId="0" applyNumberFormat="1" applyFont="1" applyFill="1" applyBorder="1" applyAlignment="1">
      <alignment horizontal="center"/>
    </xf>
    <xf numFmtId="2" fontId="6" fillId="0" borderId="0" xfId="0" applyNumberFormat="1" applyFont="1" applyFill="1" applyBorder="1" applyAlignment="1">
      <alignment horizontal="center" wrapText="1"/>
    </xf>
    <xf numFmtId="10" fontId="4" fillId="0" borderId="0" xfId="0" applyNumberFormat="1" applyFont="1" applyFill="1" applyBorder="1"/>
    <xf numFmtId="0" fontId="12" fillId="0" borderId="0" xfId="0" applyFont="1" applyFill="1" applyBorder="1" applyAlignment="1">
      <alignment horizontal="right"/>
    </xf>
    <xf numFmtId="2" fontId="9" fillId="0" borderId="0" xfId="0" applyNumberFormat="1" applyFont="1" applyFill="1" applyBorder="1"/>
    <xf numFmtId="0" fontId="12" fillId="0" borderId="0" xfId="0" applyFont="1" applyFill="1" applyBorder="1" applyAlignment="1">
      <alignment horizontal="justify" vertical="top" wrapText="1"/>
    </xf>
    <xf numFmtId="0" fontId="39" fillId="0" borderId="0" xfId="0" applyFont="1" applyFill="1" applyBorder="1" applyAlignment="1">
      <alignment horizontal="right"/>
    </xf>
    <xf numFmtId="0" fontId="40" fillId="0" borderId="0" xfId="0" applyFont="1" applyFill="1" applyBorder="1"/>
    <xf numFmtId="0" fontId="41" fillId="0" borderId="0" xfId="0" applyFont="1" applyFill="1" applyBorder="1" applyAlignment="1">
      <alignment horizontal="justify" vertical="top" wrapText="1"/>
    </xf>
    <xf numFmtId="2" fontId="40" fillId="0" borderId="0" xfId="0" applyNumberFormat="1" applyFont="1" applyFill="1" applyBorder="1"/>
    <xf numFmtId="2" fontId="20" fillId="0" borderId="0" xfId="0" applyNumberFormat="1" applyFont="1" applyFill="1" applyBorder="1" applyAlignment="1">
      <alignment horizontal="center" wrapText="1"/>
    </xf>
    <xf numFmtId="2" fontId="18" fillId="0" borderId="0" xfId="0" applyNumberFormat="1" applyFont="1" applyFill="1" applyBorder="1"/>
    <xf numFmtId="165" fontId="6" fillId="0" borderId="0" xfId="0" applyNumberFormat="1" applyFont="1" applyFill="1" applyBorder="1" applyAlignment="1">
      <alignment horizontal="center" wrapText="1"/>
    </xf>
    <xf numFmtId="4" fontId="6" fillId="0" borderId="0" xfId="0" applyNumberFormat="1" applyFont="1" applyFill="1" applyBorder="1"/>
    <xf numFmtId="0" fontId="6" fillId="0" borderId="0" xfId="0" applyFont="1" applyFill="1" applyBorder="1" applyAlignment="1">
      <alignment vertical="top" wrapText="1"/>
    </xf>
    <xf numFmtId="0" fontId="4" fillId="0" borderId="0" xfId="0" applyFont="1" applyFill="1" applyBorder="1" applyAlignment="1">
      <alignment horizontal="left"/>
    </xf>
    <xf numFmtId="4" fontId="4" fillId="0" borderId="0" xfId="0" applyNumberFormat="1" applyFont="1" applyFill="1" applyBorder="1" applyAlignment="1">
      <alignment horizontal="right"/>
    </xf>
    <xf numFmtId="0" fontId="4" fillId="0" borderId="0" xfId="0" applyFont="1" applyFill="1" applyBorder="1" applyAlignment="1">
      <alignment vertical="top" wrapText="1"/>
    </xf>
    <xf numFmtId="44" fontId="25" fillId="0" borderId="6" xfId="0" applyNumberFormat="1" applyFont="1" applyFill="1" applyBorder="1"/>
    <xf numFmtId="0" fontId="53" fillId="0" borderId="0" xfId="0" applyFont="1"/>
  </cellXfs>
  <cellStyles count="3">
    <cellStyle name="Normal" xfId="0" builtinId="0"/>
    <cellStyle name="Normal_Srce_troskovnik_arh_faza_1" xfId="1" xr:uid="{00000000-0005-0000-0000-000000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Renato\My%20Documents\Izbor\Izbor_TR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E"/>
      <sheetName val="Naslovnica"/>
      <sheetName val="1.  ZEMLJANI"/>
      <sheetName val="2. BET. I ARM_BET"/>
      <sheetName val="3. ARMIRAČKI"/>
      <sheetName val="4. ZIDARSKI"/>
      <sheetName val="5. TESARSKI"/>
      <sheetName val="6. IZOLATERSKI"/>
      <sheetName val="7. FASADERSKI"/>
      <sheetName val="8. LIMARSKI"/>
      <sheetName val="9. SOB. LIČILAČKI"/>
      <sheetName val="10. KERAMIČARSKI"/>
      <sheetName val="11. PARKETARSKI"/>
      <sheetName val="12. STOLARSKI"/>
      <sheetName val="13. AL. BRAVARSKI"/>
      <sheetName val="14. PVC STOLARIJA"/>
      <sheetName val="15. OSTALI"/>
      <sheetName val="REKAPITULACIJA"/>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48"/>
  <sheetViews>
    <sheetView tabSelected="1" zoomScaleNormal="100" zoomScaleSheetLayoutView="100" workbookViewId="0">
      <selection activeCell="D46" sqref="D46"/>
    </sheetView>
  </sheetViews>
  <sheetFormatPr defaultColWidth="7.08984375" defaultRowHeight="13.2"/>
  <cols>
    <col min="1" max="1" width="5.81640625" style="47" customWidth="1"/>
    <col min="2" max="2" width="13.36328125" style="47" customWidth="1"/>
    <col min="3" max="3" width="35.08984375" style="47" customWidth="1"/>
    <col min="4" max="16384" width="7.08984375" style="47"/>
  </cols>
  <sheetData>
    <row r="1" spans="2:3" s="46" customFormat="1">
      <c r="B1" s="45"/>
    </row>
    <row r="2" spans="2:3" s="46" customFormat="1"/>
    <row r="5" spans="2:3">
      <c r="B5" s="47" t="s">
        <v>57</v>
      </c>
      <c r="C5" s="48" t="s">
        <v>150</v>
      </c>
    </row>
    <row r="6" spans="2:3">
      <c r="C6" s="48" t="s">
        <v>151</v>
      </c>
    </row>
    <row r="7" spans="2:3">
      <c r="C7" s="47" t="s">
        <v>83</v>
      </c>
    </row>
    <row r="9" spans="2:3">
      <c r="B9" s="47" t="s">
        <v>58</v>
      </c>
      <c r="C9" s="48" t="s">
        <v>152</v>
      </c>
    </row>
    <row r="10" spans="2:3">
      <c r="C10" s="220" t="s">
        <v>153</v>
      </c>
    </row>
    <row r="11" spans="2:3">
      <c r="C11" s="48" t="s">
        <v>154</v>
      </c>
    </row>
    <row r="12" spans="2:3">
      <c r="C12" s="49" t="s">
        <v>83</v>
      </c>
    </row>
    <row r="23" spans="3:3" ht="24.6">
      <c r="C23" s="50" t="s">
        <v>39</v>
      </c>
    </row>
    <row r="24" spans="3:3" ht="24.6">
      <c r="C24" s="50" t="s">
        <v>33</v>
      </c>
    </row>
    <row r="26" spans="3:3" ht="14.4">
      <c r="C26" s="289" t="s">
        <v>211</v>
      </c>
    </row>
    <row r="46" spans="2:4">
      <c r="B46" s="48" t="s">
        <v>209</v>
      </c>
      <c r="D46" s="51"/>
    </row>
    <row r="47" spans="2:4">
      <c r="D47" s="51"/>
    </row>
    <row r="48" spans="2:4">
      <c r="D48" s="52"/>
    </row>
  </sheetData>
  <phoneticPr fontId="0" type="noConversion"/>
  <pageMargins left="0.94488188976377963" right="0.55118110236220474" top="1.8229166666666667" bottom="0.78740157480314965" header="0.43307086614173229" footer="0.51181102362204722"/>
  <pageSetup paperSize="9" orientation="portrait" horizontalDpi="4294967293" verticalDpi="96"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K51"/>
  <sheetViews>
    <sheetView zoomScaleNormal="100" zoomScaleSheetLayoutView="100" workbookViewId="0">
      <selection activeCell="D5" sqref="D5"/>
    </sheetView>
  </sheetViews>
  <sheetFormatPr defaultColWidth="8.81640625" defaultRowHeight="11.4"/>
  <cols>
    <col min="1" max="1" width="3.453125" style="1" customWidth="1"/>
    <col min="2" max="2" width="2.6328125" style="1" customWidth="1"/>
    <col min="3" max="3" width="2.36328125" style="1" customWidth="1"/>
    <col min="4" max="4" width="36.90625" style="1" customWidth="1"/>
    <col min="5" max="5" width="4.54296875" style="1" customWidth="1"/>
    <col min="6" max="6" width="7.36328125" style="185" customWidth="1"/>
    <col min="7" max="7" width="7.36328125" style="1" hidden="1" customWidth="1"/>
    <col min="8" max="8" width="9.08984375" style="1" hidden="1" customWidth="1"/>
    <col min="9" max="9" width="9.08984375" style="1" customWidth="1"/>
    <col min="10" max="11" width="9.08984375" style="1" hidden="1" customWidth="1"/>
    <col min="12" max="12" width="11.81640625" style="41" customWidth="1"/>
    <col min="13" max="13" width="9.453125" style="1" customWidth="1"/>
    <col min="14" max="16" width="8.81640625" style="1" customWidth="1"/>
    <col min="17" max="17" width="9.90625" style="1" customWidth="1"/>
    <col min="18" max="32" width="8.81640625" style="1" customWidth="1"/>
    <col min="33" max="33" width="38.08984375" style="1" customWidth="1"/>
    <col min="34" max="16384" width="8.81640625" style="1"/>
  </cols>
  <sheetData>
    <row r="1" spans="1:37" ht="12">
      <c r="A1" s="53"/>
      <c r="B1" s="53"/>
      <c r="C1" s="53"/>
      <c r="D1" s="240"/>
      <c r="E1" s="241"/>
      <c r="F1" s="280"/>
      <c r="G1" s="5"/>
      <c r="H1" s="53"/>
      <c r="I1" s="244"/>
      <c r="J1" s="53"/>
      <c r="K1" s="53"/>
      <c r="L1" s="145"/>
      <c r="M1" s="143"/>
      <c r="N1" s="143"/>
      <c r="O1" s="143"/>
      <c r="P1" s="143"/>
      <c r="Q1" s="143"/>
      <c r="R1" s="143"/>
      <c r="S1" s="143"/>
      <c r="T1" s="143"/>
      <c r="U1" s="143"/>
      <c r="V1" s="143"/>
      <c r="W1" s="143"/>
      <c r="X1" s="143"/>
      <c r="Y1" s="143"/>
      <c r="Z1" s="143"/>
      <c r="AA1" s="53"/>
      <c r="AB1" s="53"/>
      <c r="AC1" s="53"/>
      <c r="AD1" s="53"/>
      <c r="AE1" s="53"/>
      <c r="AF1" s="53"/>
      <c r="AG1" s="53"/>
      <c r="AH1" s="53"/>
      <c r="AI1" s="53"/>
      <c r="AJ1" s="53"/>
      <c r="AK1" s="53"/>
    </row>
    <row r="2" spans="1:37">
      <c r="A2" s="53"/>
      <c r="B2" s="53"/>
      <c r="C2" s="53"/>
      <c r="D2" s="53"/>
      <c r="E2" s="53"/>
      <c r="F2" s="281"/>
      <c r="G2" s="53"/>
      <c r="H2" s="53"/>
      <c r="I2" s="53"/>
      <c r="J2" s="53"/>
      <c r="K2" s="53"/>
      <c r="L2" s="74"/>
      <c r="M2" s="54"/>
      <c r="N2" s="54"/>
      <c r="O2" s="54"/>
      <c r="P2" s="54"/>
      <c r="Q2" s="54"/>
      <c r="R2" s="54"/>
      <c r="S2" s="54"/>
      <c r="T2" s="54"/>
      <c r="U2" s="54"/>
      <c r="V2" s="54"/>
      <c r="W2" s="54"/>
      <c r="X2" s="54"/>
      <c r="Y2" s="54"/>
      <c r="Z2" s="54"/>
      <c r="AA2" s="54"/>
      <c r="AB2" s="53"/>
      <c r="AC2" s="53"/>
      <c r="AD2" s="53"/>
      <c r="AE2" s="53"/>
      <c r="AF2" s="53"/>
      <c r="AG2" s="53"/>
      <c r="AH2" s="53"/>
      <c r="AI2" s="53"/>
      <c r="AJ2" s="53"/>
      <c r="AK2" s="53"/>
    </row>
    <row r="3" spans="1:37" ht="12">
      <c r="A3" s="249" t="s">
        <v>51</v>
      </c>
      <c r="B3" s="53"/>
      <c r="C3" s="53"/>
      <c r="D3" s="11" t="s">
        <v>197</v>
      </c>
      <c r="E3" s="53"/>
      <c r="F3" s="281"/>
      <c r="G3" s="53"/>
      <c r="H3" s="53"/>
      <c r="I3" s="53"/>
      <c r="J3" s="53"/>
      <c r="K3" s="53"/>
      <c r="L3" s="74"/>
      <c r="M3" s="54"/>
      <c r="N3" s="54"/>
      <c r="O3" s="54"/>
      <c r="P3" s="54"/>
      <c r="Q3" s="54"/>
      <c r="R3" s="54"/>
      <c r="S3" s="54"/>
      <c r="T3" s="54"/>
      <c r="U3" s="54"/>
      <c r="V3" s="54"/>
      <c r="W3" s="54"/>
      <c r="X3" s="54"/>
      <c r="Y3" s="54"/>
      <c r="Z3" s="54"/>
      <c r="AA3" s="54"/>
      <c r="AB3" s="53"/>
      <c r="AC3" s="53"/>
      <c r="AD3" s="53"/>
      <c r="AE3" s="53"/>
      <c r="AF3" s="53"/>
      <c r="AG3" s="53"/>
      <c r="AH3" s="53"/>
      <c r="AI3" s="53"/>
      <c r="AJ3" s="53"/>
      <c r="AK3" s="53"/>
    </row>
    <row r="4" spans="1:37" ht="12">
      <c r="A4" s="249"/>
      <c r="B4" s="53"/>
      <c r="C4" s="53"/>
      <c r="D4" s="248"/>
      <c r="E4" s="53"/>
      <c r="F4" s="281"/>
      <c r="G4" s="53"/>
      <c r="H4" s="53"/>
      <c r="I4" s="53"/>
      <c r="J4" s="53"/>
      <c r="K4" s="53"/>
      <c r="L4" s="74"/>
      <c r="M4" s="54"/>
      <c r="N4" s="54"/>
      <c r="O4" s="54"/>
      <c r="P4" s="54"/>
      <c r="Q4" s="54"/>
      <c r="R4" s="54"/>
      <c r="S4" s="54"/>
      <c r="T4" s="54"/>
      <c r="U4" s="54"/>
      <c r="V4" s="54"/>
      <c r="W4" s="54"/>
      <c r="X4" s="54"/>
      <c r="Y4" s="54"/>
      <c r="Z4" s="54"/>
      <c r="AA4" s="54"/>
      <c r="AB4" s="53"/>
      <c r="AC4" s="53"/>
      <c r="AD4" s="53"/>
      <c r="AE4" s="53"/>
      <c r="AF4" s="53"/>
      <c r="AG4" s="53"/>
      <c r="AH4" s="53"/>
      <c r="AI4" s="53"/>
      <c r="AJ4" s="53"/>
      <c r="AK4" s="53"/>
    </row>
    <row r="5" spans="1:37" ht="12">
      <c r="A5" s="35"/>
      <c r="B5" s="7"/>
      <c r="D5" s="15"/>
      <c r="G5" s="16"/>
      <c r="I5" s="17"/>
    </row>
    <row r="6" spans="1:37" s="26" customFormat="1" ht="12">
      <c r="A6" s="35"/>
      <c r="B6" s="7"/>
      <c r="C6" s="1"/>
      <c r="D6" s="23"/>
      <c r="E6" s="1"/>
      <c r="F6" s="219"/>
      <c r="G6" s="16"/>
      <c r="I6" s="17"/>
      <c r="L6" s="42"/>
    </row>
    <row r="7" spans="1:37" s="26" customFormat="1" ht="45.6">
      <c r="A7" s="35" t="str">
        <f>IF(OR(B7="",B7= " ")," ",$A$3)</f>
        <v>09.</v>
      </c>
      <c r="B7" s="7">
        <f>IF(AND(D7&gt;0,NOT(D7=" "),NOT(D6&gt;0)),1+(COUNTIF($B$3:B6,"&gt;0"))," ")</f>
        <v>1</v>
      </c>
      <c r="C7" s="1"/>
      <c r="D7" s="27" t="s">
        <v>213</v>
      </c>
      <c r="E7" s="1" t="s">
        <v>198</v>
      </c>
      <c r="F7" s="219">
        <v>1</v>
      </c>
      <c r="G7" s="16"/>
      <c r="I7" s="17"/>
      <c r="L7" s="41">
        <f>F7*I7</f>
        <v>0</v>
      </c>
    </row>
    <row r="8" spans="1:37" s="26" customFormat="1" ht="12.75" customHeight="1">
      <c r="A8" s="35"/>
      <c r="B8" s="7"/>
      <c r="C8" s="1"/>
      <c r="D8" s="23"/>
      <c r="E8" s="1"/>
      <c r="F8" s="219"/>
      <c r="G8" s="16"/>
      <c r="I8" s="17"/>
      <c r="L8" s="42"/>
    </row>
    <row r="9" spans="1:37" ht="12.6" thickBot="1">
      <c r="A9" s="35"/>
      <c r="B9" s="7"/>
      <c r="D9" s="23"/>
      <c r="G9" s="6"/>
      <c r="L9" s="75"/>
    </row>
    <row r="10" spans="1:37" s="66" customFormat="1" ht="12">
      <c r="A10" s="68" t="str">
        <f>$A$3</f>
        <v>09.</v>
      </c>
      <c r="B10" s="69"/>
      <c r="C10" s="126"/>
      <c r="D10" s="69" t="s">
        <v>185</v>
      </c>
      <c r="E10" s="126"/>
      <c r="F10" s="186"/>
      <c r="G10" s="126"/>
      <c r="H10" s="126"/>
      <c r="I10" s="127"/>
      <c r="J10" s="126"/>
      <c r="K10" s="126"/>
      <c r="L10" s="167">
        <f>SUM(L5:L8)</f>
        <v>0</v>
      </c>
    </row>
    <row r="11" spans="1:37" ht="12">
      <c r="A11" s="35"/>
      <c r="B11" s="7"/>
      <c r="D11" s="165"/>
    </row>
    <row r="12" spans="1:37" ht="12">
      <c r="D12" s="10"/>
    </row>
    <row r="13" spans="1:37" ht="12">
      <c r="D13" s="10"/>
    </row>
    <row r="14" spans="1:37">
      <c r="D14" s="15"/>
    </row>
    <row r="17" ht="38.25" customHeight="1"/>
    <row r="48" ht="57.75" customHeight="1"/>
    <row r="51" ht="30" customHeight="1"/>
  </sheetData>
  <phoneticPr fontId="0" type="noConversion"/>
  <pageMargins left="0.94488188976377963" right="0.55118110236220474" top="1.0236220472440944" bottom="0.78740157480314965" header="0.43307086614173229" footer="0.51181102362204722"/>
  <pageSetup paperSize="9" scale="92"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9. PODOPOLAGALAČKI RADOVI&amp;R&amp;"Arial,Regular"&amp;10Str.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87"/>
  <sheetViews>
    <sheetView topLeftCell="A25" zoomScaleNormal="100" zoomScaleSheetLayoutView="100" workbookViewId="0">
      <selection activeCell="H36" sqref="H36"/>
    </sheetView>
  </sheetViews>
  <sheetFormatPr defaultColWidth="8.81640625" defaultRowHeight="13.2"/>
  <cols>
    <col min="1" max="1" width="3.36328125" style="120" customWidth="1"/>
    <col min="2" max="2" width="3.36328125" style="131" customWidth="1"/>
    <col min="3" max="3" width="2.36328125" style="18" customWidth="1"/>
    <col min="4" max="4" width="31.36328125" style="18" customWidth="1"/>
    <col min="5" max="5" width="7" style="18" customWidth="1"/>
    <col min="6" max="6" width="7.36328125" style="18" customWidth="1"/>
    <col min="7" max="7" width="8.90625" style="18" customWidth="1"/>
    <col min="8" max="8" width="9.08984375" style="137" customWidth="1"/>
    <col min="9" max="9" width="9.08984375" style="18" customWidth="1"/>
    <col min="10" max="11" width="9.08984375" style="18" hidden="1" customWidth="1"/>
    <col min="12" max="16384" width="8.81640625" style="18"/>
  </cols>
  <sheetData>
    <row r="1" spans="1:19" s="147" customFormat="1">
      <c r="A1" s="135"/>
      <c r="B1" s="210"/>
      <c r="C1" s="212"/>
      <c r="D1" s="270"/>
      <c r="E1" s="259"/>
      <c r="F1" s="282"/>
      <c r="G1" s="121"/>
      <c r="H1" s="139"/>
      <c r="I1" s="272"/>
      <c r="L1" s="97"/>
      <c r="M1" s="98"/>
      <c r="N1" s="98"/>
      <c r="O1" s="98"/>
      <c r="P1" s="98"/>
      <c r="Q1" s="98"/>
      <c r="R1" s="98"/>
      <c r="S1" s="98"/>
    </row>
    <row r="2" spans="1:19" ht="13.8" thickBot="1">
      <c r="A2" s="135"/>
      <c r="B2" s="134"/>
      <c r="C2" s="99"/>
      <c r="D2" s="99"/>
      <c r="E2" s="99"/>
      <c r="F2" s="99"/>
      <c r="G2" s="99"/>
      <c r="H2" s="139"/>
      <c r="I2" s="99"/>
      <c r="L2" s="99"/>
      <c r="M2" s="100"/>
      <c r="N2" s="100"/>
      <c r="O2" s="100"/>
      <c r="P2" s="100"/>
      <c r="Q2" s="100"/>
    </row>
    <row r="3" spans="1:19" ht="13.8" thickBot="1">
      <c r="A3" s="128" t="s">
        <v>13</v>
      </c>
      <c r="B3" s="283"/>
      <c r="C3" s="134"/>
      <c r="D3" s="284" t="s">
        <v>54</v>
      </c>
      <c r="E3" s="285"/>
      <c r="F3" s="286"/>
      <c r="G3" s="286"/>
      <c r="H3" s="139"/>
      <c r="I3" s="154"/>
      <c r="J3" s="149"/>
      <c r="K3" s="149"/>
      <c r="L3" s="99"/>
      <c r="M3" s="100"/>
      <c r="N3" s="100"/>
      <c r="O3" s="100"/>
      <c r="P3" s="100"/>
      <c r="Q3" s="100"/>
    </row>
    <row r="4" spans="1:19">
      <c r="A4" s="128"/>
      <c r="B4" s="129" t="str">
        <f>IF(AND(D4&gt;0,NOT(D4=" "),NOT(D3&gt;0)),IF(B3=" ",IF(B2=" ",IF(B1=" ",IF(#REF!=" ",IF(#REF!=" ",IF(#REF!=" ",1,#REF!+1),#REF!+1),#REF!+1),B1+1),B2+1),1+B3)," ")</f>
        <v xml:space="preserve"> </v>
      </c>
      <c r="C4" s="99"/>
      <c r="D4" s="287"/>
      <c r="E4" s="285"/>
      <c r="F4" s="286"/>
      <c r="G4" s="286"/>
      <c r="H4" s="139"/>
      <c r="I4" s="154"/>
      <c r="J4" s="150"/>
      <c r="K4" s="150"/>
      <c r="L4" s="99"/>
      <c r="M4" s="100"/>
      <c r="N4" s="100"/>
      <c r="O4" s="100"/>
      <c r="P4" s="100"/>
      <c r="Q4" s="100"/>
    </row>
    <row r="5" spans="1:19">
      <c r="A5" s="94"/>
      <c r="B5" s="18"/>
      <c r="D5" s="151"/>
      <c r="F5" s="148"/>
      <c r="G5" s="148"/>
      <c r="I5" s="148"/>
      <c r="J5" s="148"/>
      <c r="K5" s="148"/>
      <c r="L5" s="99"/>
      <c r="M5" s="100"/>
      <c r="N5" s="100"/>
      <c r="O5" s="100"/>
      <c r="P5" s="100"/>
      <c r="Q5" s="100"/>
    </row>
    <row r="6" spans="1:19" ht="239.4">
      <c r="A6" s="94"/>
      <c r="B6" s="18"/>
      <c r="D6" s="40" t="s">
        <v>124</v>
      </c>
      <c r="F6" s="148"/>
      <c r="G6" s="148"/>
      <c r="I6" s="148"/>
      <c r="J6" s="148"/>
      <c r="K6" s="148"/>
      <c r="L6" s="99"/>
      <c r="M6" s="100"/>
      <c r="N6" s="100"/>
      <c r="O6" s="100"/>
      <c r="P6" s="100"/>
      <c r="Q6" s="100"/>
    </row>
    <row r="7" spans="1:19" ht="205.2">
      <c r="A7" s="94"/>
      <c r="B7" s="18"/>
      <c r="D7" s="40" t="s">
        <v>125</v>
      </c>
      <c r="F7" s="148"/>
      <c r="G7" s="148"/>
      <c r="I7" s="148"/>
      <c r="J7" s="148"/>
      <c r="K7" s="148"/>
      <c r="L7" s="99"/>
      <c r="M7" s="152"/>
      <c r="N7" s="152"/>
      <c r="O7" s="152"/>
      <c r="P7" s="152"/>
      <c r="Q7" s="152"/>
    </row>
    <row r="8" spans="1:19" ht="125.4">
      <c r="A8" s="94"/>
      <c r="B8" s="18"/>
      <c r="D8" s="40" t="s">
        <v>148</v>
      </c>
      <c r="F8" s="148"/>
      <c r="G8" s="148"/>
      <c r="I8" s="148"/>
      <c r="J8" s="148"/>
      <c r="K8" s="148"/>
      <c r="L8" s="99"/>
      <c r="M8" s="152"/>
      <c r="N8" s="152"/>
      <c r="O8" s="152"/>
      <c r="P8" s="152"/>
      <c r="Q8" s="152"/>
    </row>
    <row r="9" spans="1:19" ht="136.80000000000001">
      <c r="A9" s="94"/>
      <c r="B9" s="18"/>
      <c r="D9" s="40" t="s">
        <v>126</v>
      </c>
      <c r="F9" s="148"/>
      <c r="G9" s="148"/>
      <c r="I9" s="148"/>
      <c r="J9" s="148"/>
      <c r="K9" s="148"/>
    </row>
    <row r="10" spans="1:19" ht="47.4">
      <c r="A10" s="94"/>
      <c r="B10" s="18"/>
      <c r="D10" s="40" t="s">
        <v>127</v>
      </c>
      <c r="F10" s="148"/>
      <c r="G10" s="148"/>
      <c r="I10" s="148"/>
      <c r="J10" s="148"/>
      <c r="K10" s="148"/>
    </row>
    <row r="11" spans="1:19">
      <c r="A11" s="122"/>
      <c r="B11" s="123"/>
      <c r="D11" s="125"/>
      <c r="F11" s="148"/>
      <c r="G11" s="153"/>
      <c r="I11" s="154"/>
      <c r="J11" s="148"/>
      <c r="K11" s="148"/>
    </row>
    <row r="12" spans="1:19">
      <c r="A12" s="122"/>
      <c r="B12" s="123"/>
      <c r="D12" s="125"/>
      <c r="F12" s="148"/>
      <c r="G12" s="153"/>
      <c r="I12" s="154"/>
      <c r="J12" s="148"/>
      <c r="K12" s="148"/>
    </row>
    <row r="13" spans="1:19" ht="66">
      <c r="A13" s="122" t="str">
        <f>IF(OR(B13="",B13= " ")," ",$A$3)</f>
        <v>10.</v>
      </c>
      <c r="B13" s="123">
        <f>IF(AND(D13&gt;0,NOT(D13=" "),NOT(D12&gt;0)),1+(COUNTIF($B$5:B12,"&gt;0"))," ")</f>
        <v>1</v>
      </c>
      <c r="D13" s="125" t="s">
        <v>169</v>
      </c>
      <c r="F13" s="148"/>
      <c r="G13" s="153"/>
      <c r="I13" s="154"/>
      <c r="J13" s="148"/>
      <c r="K13" s="148"/>
    </row>
    <row r="14" spans="1:19">
      <c r="A14" s="122"/>
      <c r="B14" s="123"/>
      <c r="C14" s="18" t="s">
        <v>25</v>
      </c>
      <c r="D14" s="125" t="s">
        <v>99</v>
      </c>
      <c r="E14" s="18" t="s">
        <v>76</v>
      </c>
      <c r="F14" s="148">
        <v>27.3</v>
      </c>
      <c r="G14" s="153"/>
      <c r="H14" s="137">
        <f>F14*G14</f>
        <v>0</v>
      </c>
      <c r="I14" s="154"/>
      <c r="J14" s="148"/>
      <c r="K14" s="148"/>
    </row>
    <row r="15" spans="1:19">
      <c r="A15" s="122"/>
      <c r="B15" s="123"/>
      <c r="C15" s="18" t="s">
        <v>26</v>
      </c>
      <c r="D15" s="125" t="s">
        <v>68</v>
      </c>
      <c r="E15" s="18" t="s">
        <v>76</v>
      </c>
      <c r="F15" s="148">
        <v>64.099999999999994</v>
      </c>
      <c r="G15" s="153"/>
      <c r="H15" s="137">
        <f>F15*G15</f>
        <v>0</v>
      </c>
      <c r="I15" s="154"/>
      <c r="J15" s="148"/>
      <c r="K15" s="148"/>
    </row>
    <row r="16" spans="1:19">
      <c r="A16" s="122"/>
      <c r="B16" s="123"/>
      <c r="D16" s="125"/>
      <c r="F16" s="148"/>
      <c r="G16" s="153"/>
      <c r="I16" s="154"/>
      <c r="J16" s="148"/>
      <c r="K16" s="148"/>
    </row>
    <row r="17" spans="1:11">
      <c r="A17" s="156"/>
      <c r="B17" s="157"/>
      <c r="D17" s="125"/>
      <c r="F17" s="148"/>
      <c r="G17" s="153"/>
      <c r="I17" s="154"/>
      <c r="J17" s="148"/>
      <c r="K17" s="148"/>
    </row>
    <row r="18" spans="1:11" ht="52.8">
      <c r="A18" s="122" t="str">
        <f>IF(OR(B18="",B18= " ")," ",$A$3)</f>
        <v>10.</v>
      </c>
      <c r="B18" s="123">
        <f>IF(AND(D18&gt;0,NOT(D18=" "),NOT(D17&gt;0)),1+(COUNTIF($B$5:B17,"&gt;0"))," ")</f>
        <v>2</v>
      </c>
      <c r="D18" s="125" t="s">
        <v>170</v>
      </c>
      <c r="E18" s="18" t="s">
        <v>76</v>
      </c>
      <c r="F18" s="148">
        <v>80</v>
      </c>
      <c r="G18" s="153"/>
      <c r="H18" s="137">
        <f>F18*G18</f>
        <v>0</v>
      </c>
      <c r="I18" s="154"/>
      <c r="J18" s="148"/>
      <c r="K18" s="148"/>
    </row>
    <row r="19" spans="1:11">
      <c r="A19" s="156"/>
      <c r="B19" s="157"/>
      <c r="D19" s="125"/>
      <c r="F19" s="148"/>
      <c r="G19" s="153"/>
      <c r="I19" s="154"/>
      <c r="J19" s="148"/>
      <c r="K19" s="148"/>
    </row>
    <row r="20" spans="1:11">
      <c r="A20" s="122"/>
      <c r="B20" s="123"/>
      <c r="C20" s="124"/>
      <c r="D20" s="125"/>
      <c r="G20" s="153"/>
      <c r="I20" s="154"/>
    </row>
    <row r="21" spans="1:11" ht="118.8">
      <c r="A21" s="122" t="str">
        <f>IF(OR(B21="",B21= " ")," ",$A$3)</f>
        <v>10.</v>
      </c>
      <c r="B21" s="123">
        <f>IF(AND(D21&gt;0,NOT(D21=" "),NOT(D20&gt;0)),1+(COUNTIF($B$5:B20,"&gt;0"))," ")</f>
        <v>3</v>
      </c>
      <c r="C21" s="155"/>
      <c r="D21" s="125" t="s">
        <v>128</v>
      </c>
      <c r="E21" s="18" t="s">
        <v>168</v>
      </c>
      <c r="F21" s="148"/>
      <c r="G21" s="153"/>
      <c r="I21" s="154"/>
    </row>
    <row r="22" spans="1:11" ht="39.6">
      <c r="A22" s="156"/>
      <c r="B22" s="157"/>
      <c r="C22" s="155"/>
      <c r="D22" s="125" t="s">
        <v>37</v>
      </c>
      <c r="F22" s="148"/>
      <c r="G22" s="153"/>
      <c r="I22" s="154"/>
    </row>
    <row r="23" spans="1:11">
      <c r="A23" s="156"/>
      <c r="B23" s="157"/>
      <c r="C23" s="18" t="s">
        <v>25</v>
      </c>
      <c r="D23" s="125" t="s">
        <v>99</v>
      </c>
      <c r="E23" s="18" t="s">
        <v>76</v>
      </c>
      <c r="F23" s="148">
        <v>27.3</v>
      </c>
      <c r="G23" s="153"/>
      <c r="H23" s="137">
        <f>F23*G23</f>
        <v>0</v>
      </c>
      <c r="I23" s="154"/>
    </row>
    <row r="24" spans="1:11">
      <c r="A24" s="156"/>
      <c r="B24" s="157"/>
      <c r="C24" s="18" t="s">
        <v>26</v>
      </c>
      <c r="D24" s="125" t="s">
        <v>68</v>
      </c>
      <c r="E24" s="18" t="s">
        <v>76</v>
      </c>
      <c r="F24" s="148">
        <v>64.099999999999994</v>
      </c>
      <c r="G24" s="153"/>
      <c r="H24" s="137">
        <f>F24*G24</f>
        <v>0</v>
      </c>
      <c r="I24" s="154"/>
    </row>
    <row r="25" spans="1:11">
      <c r="A25" s="156"/>
      <c r="B25" s="157"/>
      <c r="D25" s="125"/>
      <c r="F25" s="148"/>
      <c r="G25" s="153"/>
      <c r="I25" s="154"/>
    </row>
    <row r="26" spans="1:11">
      <c r="A26" s="156"/>
      <c r="B26" s="157"/>
      <c r="D26" s="125"/>
      <c r="F26" s="148"/>
      <c r="G26" s="153"/>
      <c r="I26" s="154"/>
    </row>
    <row r="27" spans="1:11" ht="118.8">
      <c r="A27" s="122" t="str">
        <f>IF(OR(B27="",B27= " ")," ",$A$3)</f>
        <v>10.</v>
      </c>
      <c r="B27" s="123">
        <f>IF(AND(D27&gt;0,NOT(D27=" "),NOT(D26&gt;0)),1+(COUNTIF($B$5:B26,"&gt;0"))," ")</f>
        <v>4</v>
      </c>
      <c r="C27" s="155"/>
      <c r="D27" s="125" t="s">
        <v>171</v>
      </c>
      <c r="E27" s="18" t="s">
        <v>76</v>
      </c>
      <c r="F27" s="148">
        <v>80</v>
      </c>
      <c r="G27" s="153"/>
      <c r="H27" s="137">
        <f>F27*G27</f>
        <v>0</v>
      </c>
      <c r="I27" s="154"/>
    </row>
    <row r="28" spans="1:11">
      <c r="A28" s="156"/>
      <c r="B28" s="157"/>
      <c r="D28" s="125"/>
      <c r="F28" s="148"/>
      <c r="G28" s="153"/>
      <c r="I28" s="154"/>
    </row>
    <row r="29" spans="1:11" ht="13.8" thickBot="1">
      <c r="A29" s="122"/>
      <c r="B29" s="123"/>
      <c r="I29" s="99"/>
    </row>
    <row r="30" spans="1:11">
      <c r="A30" s="158" t="str">
        <f>A3</f>
        <v>10.</v>
      </c>
      <c r="B30" s="159"/>
      <c r="C30" s="159"/>
      <c r="D30" s="159" t="s">
        <v>65</v>
      </c>
      <c r="E30" s="160"/>
      <c r="F30" s="161"/>
      <c r="G30" s="161"/>
      <c r="H30" s="164">
        <f>SUM(H11:H27)</f>
        <v>0</v>
      </c>
      <c r="I30" s="163"/>
    </row>
    <row r="31" spans="1:11">
      <c r="A31" s="122"/>
      <c r="B31" s="123"/>
      <c r="C31" s="124"/>
      <c r="D31" s="125"/>
      <c r="F31" s="150"/>
      <c r="G31" s="153"/>
      <c r="I31" s="154"/>
    </row>
    <row r="32" spans="1:11" ht="34.200000000000003">
      <c r="A32" s="122"/>
      <c r="B32" s="123"/>
      <c r="C32" s="124"/>
      <c r="D32" s="15" t="s">
        <v>31</v>
      </c>
      <c r="F32" s="150"/>
      <c r="G32" s="153"/>
      <c r="H32" s="137">
        <f>H30*0.1</f>
        <v>0</v>
      </c>
      <c r="I32" s="154"/>
    </row>
    <row r="33" spans="1:11" ht="45.6">
      <c r="A33" s="122"/>
      <c r="B33" s="123"/>
      <c r="C33" s="124"/>
      <c r="D33" s="15" t="s">
        <v>0</v>
      </c>
      <c r="F33" s="150"/>
      <c r="G33" s="153"/>
      <c r="I33" s="154"/>
    </row>
    <row r="34" spans="1:11">
      <c r="A34" s="122"/>
      <c r="B34" s="123"/>
      <c r="C34" s="124"/>
      <c r="D34" s="15"/>
      <c r="F34" s="150"/>
      <c r="G34" s="153"/>
      <c r="I34" s="154"/>
    </row>
    <row r="35" spans="1:11" ht="13.8" thickBot="1">
      <c r="A35" s="122"/>
      <c r="B35" s="123"/>
      <c r="C35" s="124"/>
      <c r="D35" s="125"/>
      <c r="F35" s="150"/>
      <c r="G35" s="153"/>
      <c r="I35" s="154"/>
    </row>
    <row r="36" spans="1:11">
      <c r="A36" s="158" t="str">
        <f>A3</f>
        <v>10.</v>
      </c>
      <c r="B36" s="159"/>
      <c r="C36" s="159"/>
      <c r="D36" s="159" t="s">
        <v>66</v>
      </c>
      <c r="E36" s="160"/>
      <c r="F36" s="161"/>
      <c r="G36" s="161"/>
      <c r="H36" s="164">
        <f>SUM(H30:H33)</f>
        <v>0</v>
      </c>
      <c r="I36" s="163"/>
      <c r="J36" s="162"/>
      <c r="K36" s="162"/>
    </row>
    <row r="37" spans="1:11">
      <c r="A37" s="122" t="str">
        <f t="shared" ref="A37:A45" si="0">IF(OR(B37="",B37= " ")," ",$A$3)</f>
        <v xml:space="preserve"> </v>
      </c>
      <c r="B37" s="123" t="str">
        <f>IF(AND(D37&gt;0,NOT(D37=" "),NOT(D36&gt;0)),1+(COUNTIF($B$5:B36,"&gt;0"))," ")</f>
        <v xml:space="preserve"> </v>
      </c>
      <c r="I37" s="99"/>
    </row>
    <row r="38" spans="1:11">
      <c r="A38" s="122" t="str">
        <f t="shared" si="0"/>
        <v xml:space="preserve"> </v>
      </c>
      <c r="B38" s="123" t="str">
        <f>IF(AND(D38&gt;0,NOT(D38=" "),NOT(D37&gt;0)),1+(COUNTIF($B$5:B37,"&gt;0"))," ")</f>
        <v xml:space="preserve"> </v>
      </c>
    </row>
    <row r="39" spans="1:11">
      <c r="A39" s="122" t="str">
        <f t="shared" si="0"/>
        <v xml:space="preserve"> </v>
      </c>
      <c r="B39" s="123" t="str">
        <f>IF(AND(D39&gt;0,NOT(D39=" "),NOT(D38&gt;0)),1+(COUNTIF($B$5:B38,"&gt;0"))," ")</f>
        <v xml:space="preserve"> </v>
      </c>
    </row>
    <row r="40" spans="1:11">
      <c r="A40" s="122" t="str">
        <f t="shared" si="0"/>
        <v xml:space="preserve"> </v>
      </c>
      <c r="B40" s="123" t="str">
        <f>IF(AND(D40&gt;0,NOT(D40=" "),NOT(D39&gt;0)),1+(COUNTIF($B$5:B39,"&gt;0"))," ")</f>
        <v xml:space="preserve"> </v>
      </c>
    </row>
    <row r="41" spans="1:11">
      <c r="A41" s="122" t="str">
        <f t="shared" si="0"/>
        <v xml:space="preserve"> </v>
      </c>
      <c r="B41" s="123" t="str">
        <f>IF(AND(D41&gt;0,NOT(D41=" "),NOT(D40&gt;0)),1+(COUNTIF($B$5:B40,"&gt;0"))," ")</f>
        <v xml:space="preserve"> </v>
      </c>
    </row>
    <row r="42" spans="1:11">
      <c r="A42" s="122" t="str">
        <f t="shared" si="0"/>
        <v xml:space="preserve"> </v>
      </c>
      <c r="B42" s="123" t="str">
        <f>IF(AND(D42&gt;0,NOT(D42=" "),NOT(D41&gt;0)),1+(COUNTIF($B$5:B41,"&gt;0"))," ")</f>
        <v xml:space="preserve"> </v>
      </c>
    </row>
    <row r="43" spans="1:11">
      <c r="A43" s="122" t="str">
        <f t="shared" si="0"/>
        <v xml:space="preserve"> </v>
      </c>
      <c r="B43" s="123" t="str">
        <f>IF(AND(D43&gt;0,NOT(D43=" "),NOT(D42&gt;0)),1+(COUNTIF($B$5:B42,"&gt;0"))," ")</f>
        <v xml:space="preserve"> </v>
      </c>
    </row>
    <row r="44" spans="1:11">
      <c r="A44" s="122" t="str">
        <f t="shared" si="0"/>
        <v xml:space="preserve"> </v>
      </c>
      <c r="B44" s="123" t="str">
        <f>IF(AND(D44&gt;0,NOT(D44=" "),NOT(D43&gt;0)),1+(COUNTIF($B$5:B43,"&gt;0"))," ")</f>
        <v xml:space="preserve"> </v>
      </c>
    </row>
    <row r="45" spans="1:11">
      <c r="A45" s="122" t="str">
        <f t="shared" si="0"/>
        <v xml:space="preserve"> </v>
      </c>
      <c r="B45" s="123" t="str">
        <f>IF(AND(D45&gt;0,NOT(D45=" "),NOT(D44&gt;0)),1+(COUNTIF($B$5:B44,"&gt;0"))," ")</f>
        <v xml:space="preserve"> </v>
      </c>
    </row>
    <row r="46" spans="1:11">
      <c r="A46" s="122" t="str">
        <f t="shared" ref="A46:A53" si="1">IF(OR(B46="",B46= " ")," ",$A$3)</f>
        <v xml:space="preserve"> </v>
      </c>
      <c r="B46" s="123" t="str">
        <f>IF(AND(D46&gt;0,NOT(D46=" "),NOT(D45&gt;0)),1+(COUNTIF($B$5:B45,"&gt;0"))," ")</f>
        <v xml:space="preserve"> </v>
      </c>
    </row>
    <row r="47" spans="1:11">
      <c r="A47" s="122" t="str">
        <f t="shared" si="1"/>
        <v xml:space="preserve"> </v>
      </c>
      <c r="B47" s="123" t="str">
        <f>IF(AND(D47&gt;0,NOT(D47=" "),NOT(D46&gt;0)),1+(COUNTIF($B$5:B46,"&gt;0"))," ")</f>
        <v xml:space="preserve"> </v>
      </c>
    </row>
    <row r="48" spans="1:11">
      <c r="A48" s="122" t="str">
        <f t="shared" si="1"/>
        <v xml:space="preserve"> </v>
      </c>
      <c r="B48" s="123" t="str">
        <f>IF(AND(D48&gt;0,NOT(D48=" "),NOT(D47&gt;0)),1+(COUNTIF($B$5:B47,"&gt;0"))," ")</f>
        <v xml:space="preserve"> </v>
      </c>
    </row>
    <row r="49" spans="1:4">
      <c r="A49" s="122" t="str">
        <f t="shared" si="1"/>
        <v xml:space="preserve"> </v>
      </c>
      <c r="B49" s="123" t="str">
        <f>IF(AND(D49&gt;0,NOT(D49=" "),NOT(D48&gt;0)),1+(COUNTIF($B$5:B48,"&gt;0"))," ")</f>
        <v xml:space="preserve"> </v>
      </c>
    </row>
    <row r="50" spans="1:4">
      <c r="A50" s="122" t="str">
        <f t="shared" si="1"/>
        <v xml:space="preserve"> </v>
      </c>
      <c r="B50" s="123" t="str">
        <f>IF(AND(D50&gt;0,NOT(D50=" "),NOT(D49&gt;0)),1+(COUNTIF($B$5:B49,"&gt;0"))," ")</f>
        <v xml:space="preserve"> </v>
      </c>
    </row>
    <row r="51" spans="1:4">
      <c r="A51" s="122" t="str">
        <f t="shared" si="1"/>
        <v xml:space="preserve"> </v>
      </c>
      <c r="B51" s="123" t="str">
        <f>IF(AND(D51&gt;0,NOT(D51=" "),NOT(D50&gt;0)),1+(COUNTIF($B$5:B50,"&gt;0"))," ")</f>
        <v xml:space="preserve"> </v>
      </c>
    </row>
    <row r="52" spans="1:4">
      <c r="A52" s="122" t="str">
        <f t="shared" si="1"/>
        <v xml:space="preserve"> </v>
      </c>
      <c r="B52" s="123" t="str">
        <f>IF(AND(D52&gt;0,NOT(D52=" "),NOT(D51&gt;0)),1+(COUNTIF($B$5:B51,"&gt;0"))," ")</f>
        <v xml:space="preserve"> </v>
      </c>
    </row>
    <row r="53" spans="1:4" ht="38.25" customHeight="1">
      <c r="A53" s="122" t="str">
        <f t="shared" si="1"/>
        <v xml:space="preserve"> </v>
      </c>
      <c r="B53" s="123" t="str">
        <f>IF(AND(D53&gt;0,NOT(D53=" "),NOT(D52&gt;0)),1+(COUNTIF($B$5:B52,"&gt;0"))," ")</f>
        <v xml:space="preserve"> </v>
      </c>
      <c r="D53" s="125"/>
    </row>
    <row r="54" spans="1:4">
      <c r="D54" s="125"/>
    </row>
    <row r="55" spans="1:4">
      <c r="A55" s="18"/>
      <c r="B55" s="18"/>
    </row>
    <row r="84" ht="57.75" customHeight="1"/>
    <row r="87" ht="30" customHeight="1"/>
  </sheetData>
  <phoneticPr fontId="0" type="noConversion"/>
  <pageMargins left="0.94488188976377963" right="0.55118110236220474" top="1.0236220472440944" bottom="0.78740157480314965" header="0.43307086614173229" footer="0.51181102362204722"/>
  <pageSetup paperSize="9" scale="84"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10. SOBOSLIKARSKO - LIČILAČKI RADOVI&amp;R&amp;"Arial,Regular"&amp;10Str. &amp;P/&amp;N</oddFooter>
  </headerFooter>
  <rowBreaks count="1" manualBreakCount="1">
    <brk id="28" max="6" man="1"/>
  </rowBreaks>
  <colBreaks count="1" manualBreakCount="1">
    <brk id="9" min="1" max="10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S89"/>
  <sheetViews>
    <sheetView zoomScaleNormal="100" zoomScaleSheetLayoutView="100" workbookViewId="0">
      <selection activeCell="D41" sqref="D41"/>
    </sheetView>
  </sheetViews>
  <sheetFormatPr defaultColWidth="8.81640625" defaultRowHeight="13.2"/>
  <cols>
    <col min="1" max="1" width="3.36328125" style="94" customWidth="1"/>
    <col min="2" max="2" width="2.36328125" style="18" customWidth="1"/>
    <col min="3" max="3" width="2" style="18" customWidth="1"/>
    <col min="4" max="4" width="34.81640625" style="18" customWidth="1"/>
    <col min="5" max="5" width="4" style="18" customWidth="1"/>
    <col min="6" max="6" width="8.1796875" style="193" hidden="1" customWidth="1"/>
    <col min="7" max="7" width="7.36328125" style="18" hidden="1" customWidth="1"/>
    <col min="8" max="8" width="6.90625" style="18" hidden="1" customWidth="1"/>
    <col min="9" max="9" width="13.54296875" style="137" customWidth="1"/>
    <col min="10" max="11" width="9.36328125" style="18" hidden="1" customWidth="1"/>
    <col min="12" max="12" width="9.36328125" style="18" customWidth="1"/>
    <col min="13" max="14" width="8.81640625" style="18" customWidth="1"/>
    <col min="15" max="15" width="8.81640625" style="192" customWidth="1"/>
    <col min="16" max="17" width="8.81640625" style="18" customWidth="1"/>
    <col min="18" max="16384" width="8.81640625" style="18"/>
  </cols>
  <sheetData>
    <row r="1" spans="1:19">
      <c r="D1" s="189"/>
      <c r="F1" s="190"/>
      <c r="G1" s="191"/>
      <c r="L1" s="147"/>
      <c r="M1" s="147"/>
      <c r="N1" s="147"/>
    </row>
    <row r="2" spans="1:19" ht="13.8" thickBot="1"/>
    <row r="3" spans="1:19" ht="13.8" thickBot="1">
      <c r="A3" s="194" t="s">
        <v>41</v>
      </c>
      <c r="B3" s="195"/>
      <c r="C3" s="195"/>
      <c r="D3" s="196" t="s">
        <v>40</v>
      </c>
      <c r="E3" s="195"/>
      <c r="F3" s="197"/>
      <c r="G3" s="195"/>
      <c r="H3" s="195"/>
      <c r="I3" s="214"/>
      <c r="J3" s="195"/>
      <c r="K3" s="198"/>
    </row>
    <row r="5" spans="1:19">
      <c r="D5" s="99"/>
      <c r="E5" s="99"/>
      <c r="F5" s="199"/>
      <c r="G5" s="99"/>
      <c r="H5" s="99"/>
      <c r="I5" s="139"/>
    </row>
    <row r="6" spans="1:19">
      <c r="D6" s="99"/>
      <c r="E6" s="99"/>
      <c r="F6" s="199"/>
      <c r="G6" s="99"/>
      <c r="H6" s="99"/>
      <c r="I6" s="139"/>
    </row>
    <row r="7" spans="1:19">
      <c r="A7" s="135" t="s">
        <v>22</v>
      </c>
      <c r="B7" s="99"/>
      <c r="C7" s="99"/>
      <c r="D7" s="129" t="s">
        <v>4</v>
      </c>
      <c r="E7" s="99"/>
      <c r="F7" s="200"/>
      <c r="G7" s="100"/>
      <c r="H7" s="100"/>
      <c r="I7" s="139">
        <f>'1.RUSENJA'!J52</f>
        <v>0</v>
      </c>
      <c r="J7" s="201"/>
      <c r="K7" s="201"/>
      <c r="L7" s="202"/>
      <c r="M7" s="202"/>
      <c r="N7" s="202"/>
      <c r="O7" s="203"/>
    </row>
    <row r="8" spans="1:19">
      <c r="A8" s="135"/>
      <c r="D8" s="129"/>
      <c r="E8" s="99"/>
      <c r="F8" s="200"/>
      <c r="G8" s="100"/>
      <c r="H8" s="100"/>
      <c r="I8" s="139"/>
      <c r="L8" s="202"/>
      <c r="M8" s="202"/>
      <c r="N8" s="202"/>
      <c r="O8" s="203"/>
      <c r="S8" s="94"/>
    </row>
    <row r="9" spans="1:19">
      <c r="A9" s="135" t="s">
        <v>35</v>
      </c>
      <c r="B9" s="204"/>
      <c r="C9" s="204"/>
      <c r="D9" s="129" t="s">
        <v>34</v>
      </c>
      <c r="E9" s="99"/>
      <c r="F9" s="200"/>
      <c r="G9" s="100"/>
      <c r="H9" s="100"/>
      <c r="I9" s="139">
        <f>'2.IZOLATERSKI'!M36</f>
        <v>0</v>
      </c>
      <c r="J9" s="201"/>
      <c r="K9" s="201"/>
      <c r="L9" s="202"/>
      <c r="M9" s="202"/>
      <c r="N9" s="202"/>
      <c r="O9" s="203"/>
      <c r="S9" s="135"/>
    </row>
    <row r="10" spans="1:19">
      <c r="D10" s="129"/>
      <c r="E10" s="99"/>
      <c r="F10" s="199"/>
      <c r="G10" s="99"/>
      <c r="H10" s="99"/>
      <c r="I10" s="139"/>
      <c r="L10" s="202"/>
      <c r="M10" s="202"/>
      <c r="N10" s="202"/>
      <c r="O10" s="203"/>
      <c r="S10" s="94"/>
    </row>
    <row r="11" spans="1:19">
      <c r="A11" s="204" t="s">
        <v>43</v>
      </c>
      <c r="D11" s="129" t="s">
        <v>172</v>
      </c>
      <c r="E11" s="99"/>
      <c r="F11" s="100"/>
      <c r="G11" s="100"/>
      <c r="H11" s="100"/>
      <c r="I11" s="139">
        <f>'3.TESARSKI'!M27</f>
        <v>0</v>
      </c>
      <c r="L11" s="147"/>
      <c r="M11" s="147"/>
      <c r="N11" s="147"/>
      <c r="O11" s="235"/>
      <c r="S11" s="94"/>
    </row>
    <row r="12" spans="1:19">
      <c r="D12" s="129"/>
      <c r="E12" s="99"/>
      <c r="F12" s="99"/>
      <c r="G12" s="99"/>
      <c r="H12" s="99"/>
      <c r="I12" s="139"/>
      <c r="L12" s="202"/>
      <c r="M12" s="202"/>
      <c r="N12" s="202"/>
      <c r="O12" s="203"/>
      <c r="S12" s="94"/>
    </row>
    <row r="13" spans="1:19">
      <c r="A13" s="204" t="s">
        <v>69</v>
      </c>
      <c r="D13" s="129" t="s">
        <v>143</v>
      </c>
      <c r="E13" s="99"/>
      <c r="F13" s="100"/>
      <c r="G13" s="100"/>
      <c r="H13" s="100"/>
      <c r="I13" s="139">
        <f>'4.ZAVRŠNI-ZIDARSKI'!K26</f>
        <v>0</v>
      </c>
      <c r="J13" s="201"/>
      <c r="K13" s="201"/>
      <c r="L13" s="202"/>
      <c r="M13" s="202"/>
      <c r="N13" s="202"/>
      <c r="O13" s="203"/>
      <c r="S13" s="135"/>
    </row>
    <row r="14" spans="1:19">
      <c r="D14" s="129"/>
      <c r="E14" s="99"/>
      <c r="F14" s="99"/>
      <c r="G14" s="99"/>
      <c r="H14" s="99"/>
      <c r="I14" s="139"/>
      <c r="L14" s="202"/>
      <c r="M14" s="202"/>
      <c r="N14" s="202"/>
      <c r="O14" s="203"/>
      <c r="S14" s="94"/>
    </row>
    <row r="15" spans="1:19">
      <c r="A15" s="135" t="s">
        <v>70</v>
      </c>
      <c r="D15" s="129" t="s">
        <v>75</v>
      </c>
      <c r="E15" s="99"/>
      <c r="F15" s="100"/>
      <c r="G15" s="100"/>
      <c r="H15" s="100"/>
      <c r="I15" s="139">
        <f>'5.GIPSKARTONSKI'!K51</f>
        <v>0</v>
      </c>
      <c r="J15" s="201"/>
      <c r="K15" s="201"/>
      <c r="L15" s="202"/>
      <c r="M15" s="202"/>
      <c r="N15" s="202"/>
      <c r="O15" s="203"/>
      <c r="S15" s="135"/>
    </row>
    <row r="16" spans="1:19">
      <c r="D16" s="129"/>
      <c r="E16" s="99"/>
      <c r="F16" s="99"/>
      <c r="G16" s="99"/>
      <c r="H16" s="99"/>
      <c r="I16" s="139"/>
      <c r="L16" s="202"/>
      <c r="M16" s="202"/>
      <c r="N16" s="202"/>
      <c r="O16" s="203"/>
      <c r="S16" s="94"/>
    </row>
    <row r="17" spans="1:19">
      <c r="A17" s="135" t="s">
        <v>79</v>
      </c>
      <c r="D17" s="129" t="s">
        <v>6</v>
      </c>
      <c r="E17" s="99"/>
      <c r="F17" s="100"/>
      <c r="G17" s="100"/>
      <c r="H17" s="100"/>
      <c r="I17" s="139">
        <f>'6.STOLARSKI '!L43</f>
        <v>0</v>
      </c>
      <c r="J17" s="201"/>
      <c r="K17" s="201"/>
      <c r="L17" s="202"/>
      <c r="M17" s="202"/>
      <c r="N17" s="202"/>
      <c r="O17" s="203"/>
      <c r="S17" s="135"/>
    </row>
    <row r="18" spans="1:19">
      <c r="D18" s="129"/>
      <c r="E18" s="99"/>
      <c r="F18" s="99"/>
      <c r="G18" s="99"/>
      <c r="H18" s="99"/>
      <c r="I18" s="139"/>
      <c r="L18" s="202"/>
      <c r="M18" s="202"/>
      <c r="N18" s="202"/>
      <c r="O18" s="203"/>
      <c r="S18" s="94"/>
    </row>
    <row r="19" spans="1:19">
      <c r="A19" s="135" t="s">
        <v>73</v>
      </c>
      <c r="C19" s="99"/>
      <c r="D19" s="152" t="s">
        <v>44</v>
      </c>
      <c r="E19" s="99"/>
      <c r="F19" s="100"/>
      <c r="G19" s="100"/>
      <c r="H19" s="100"/>
      <c r="I19" s="139">
        <f>'7. BRAVARSKI '!L18</f>
        <v>0</v>
      </c>
      <c r="J19" s="201"/>
      <c r="K19" s="201"/>
      <c r="L19" s="202"/>
      <c r="M19" s="202"/>
      <c r="N19" s="202"/>
      <c r="O19" s="203"/>
      <c r="S19" s="135"/>
    </row>
    <row r="20" spans="1:19">
      <c r="A20" s="135"/>
      <c r="C20" s="99"/>
      <c r="D20" s="129"/>
      <c r="E20" s="99"/>
      <c r="F20" s="99"/>
      <c r="G20" s="99"/>
      <c r="H20" s="99"/>
      <c r="I20" s="139"/>
      <c r="L20" s="202"/>
      <c r="M20" s="202"/>
      <c r="N20" s="202"/>
      <c r="O20" s="203"/>
      <c r="S20" s="94"/>
    </row>
    <row r="21" spans="1:19">
      <c r="A21" s="135" t="s">
        <v>74</v>
      </c>
      <c r="D21" s="129" t="s">
        <v>81</v>
      </c>
      <c r="E21" s="99"/>
      <c r="F21" s="100"/>
      <c r="G21" s="100"/>
      <c r="H21" s="100"/>
      <c r="I21" s="139">
        <f>'8.KERAMIKA'!L30</f>
        <v>0</v>
      </c>
      <c r="J21" s="201"/>
      <c r="K21" s="201"/>
      <c r="L21" s="202"/>
      <c r="M21" s="202"/>
      <c r="N21" s="202"/>
      <c r="O21" s="203"/>
      <c r="S21" s="135"/>
    </row>
    <row r="22" spans="1:19">
      <c r="A22" s="135"/>
      <c r="D22" s="129"/>
      <c r="E22" s="99"/>
      <c r="F22" s="99"/>
      <c r="G22" s="99"/>
      <c r="H22" s="99"/>
      <c r="I22" s="139"/>
      <c r="L22" s="202"/>
      <c r="M22" s="202"/>
      <c r="N22" s="202"/>
      <c r="O22" s="203"/>
      <c r="S22" s="135"/>
    </row>
    <row r="23" spans="1:19">
      <c r="A23" s="204" t="s">
        <v>51</v>
      </c>
      <c r="D23" s="129" t="s">
        <v>197</v>
      </c>
      <c r="E23" s="99"/>
      <c r="F23" s="100"/>
      <c r="G23" s="100"/>
      <c r="H23" s="100"/>
      <c r="I23" s="139">
        <f>'9.VODOINSTALATERSKI'!L10</f>
        <v>0</v>
      </c>
      <c r="J23" s="201"/>
      <c r="K23" s="201"/>
      <c r="L23" s="202"/>
      <c r="M23" s="202"/>
      <c r="N23" s="202"/>
      <c r="O23" s="203"/>
      <c r="S23" s="135"/>
    </row>
    <row r="24" spans="1:19">
      <c r="A24" s="135"/>
      <c r="D24" s="129"/>
      <c r="E24" s="99"/>
      <c r="F24" s="99"/>
      <c r="G24" s="99"/>
      <c r="H24" s="99"/>
      <c r="I24" s="139"/>
      <c r="L24" s="202"/>
      <c r="M24" s="202"/>
      <c r="N24" s="202"/>
      <c r="O24" s="203"/>
      <c r="S24" s="135"/>
    </row>
    <row r="25" spans="1:19">
      <c r="A25" s="204" t="s">
        <v>13</v>
      </c>
      <c r="D25" s="129" t="s">
        <v>5</v>
      </c>
      <c r="E25" s="99"/>
      <c r="F25" s="100"/>
      <c r="G25" s="100"/>
      <c r="H25" s="100"/>
      <c r="I25" s="139">
        <f>'10.SOBOSLIKARSKI'!H36</f>
        <v>0</v>
      </c>
      <c r="J25" s="201"/>
      <c r="K25" s="201"/>
      <c r="L25" s="202"/>
      <c r="M25" s="202"/>
      <c r="N25" s="202"/>
      <c r="O25" s="203"/>
      <c r="S25" s="135"/>
    </row>
    <row r="26" spans="1:19" ht="13.8" thickBot="1">
      <c r="A26" s="119"/>
      <c r="B26" s="119"/>
      <c r="C26" s="119"/>
      <c r="D26" s="119"/>
      <c r="E26" s="119"/>
      <c r="F26" s="119"/>
      <c r="G26" s="119"/>
      <c r="H26" s="119"/>
      <c r="I26" s="141"/>
      <c r="J26" s="119"/>
      <c r="K26" s="119"/>
      <c r="S26" s="94"/>
    </row>
    <row r="27" spans="1:19">
      <c r="A27" s="99"/>
      <c r="B27" s="99"/>
      <c r="C27" s="99"/>
      <c r="D27" s="99"/>
      <c r="E27" s="99"/>
      <c r="F27" s="199"/>
      <c r="G27" s="99"/>
      <c r="H27" s="99"/>
      <c r="I27" s="139"/>
      <c r="J27" s="99"/>
      <c r="K27" s="99"/>
      <c r="S27" s="135"/>
    </row>
    <row r="28" spans="1:19" ht="11.25" customHeight="1">
      <c r="D28" s="129" t="s">
        <v>11</v>
      </c>
      <c r="E28" s="206"/>
      <c r="F28" s="207"/>
      <c r="G28" s="201"/>
      <c r="H28" s="201"/>
      <c r="I28" s="216">
        <f>SUM(I7:I25)</f>
        <v>0</v>
      </c>
      <c r="J28" s="201"/>
      <c r="K28" s="201"/>
      <c r="S28" s="135"/>
    </row>
    <row r="29" spans="1:19" ht="11.25" customHeight="1">
      <c r="D29" s="129"/>
      <c r="E29" s="99"/>
      <c r="F29" s="199"/>
      <c r="G29" s="99"/>
      <c r="H29" s="99"/>
      <c r="I29" s="139"/>
      <c r="J29" s="99"/>
      <c r="K29" s="99"/>
      <c r="S29" s="135"/>
    </row>
    <row r="30" spans="1:19" ht="11.25" customHeight="1">
      <c r="D30" s="129" t="s">
        <v>142</v>
      </c>
      <c r="E30" s="206"/>
      <c r="F30" s="207"/>
      <c r="G30" s="201"/>
      <c r="H30" s="201"/>
      <c r="I30" s="216">
        <f>I28*0.25</f>
        <v>0</v>
      </c>
      <c r="J30" s="201"/>
      <c r="K30" s="201"/>
    </row>
    <row r="31" spans="1:19" ht="11.25" customHeight="1">
      <c r="D31" s="129"/>
      <c r="E31" s="99"/>
      <c r="F31" s="199"/>
      <c r="G31" s="99"/>
      <c r="H31" s="99"/>
      <c r="I31" s="142"/>
      <c r="J31" s="99"/>
      <c r="K31" s="99"/>
    </row>
    <row r="32" spans="1:19">
      <c r="D32" s="129" t="s">
        <v>52</v>
      </c>
      <c r="E32" s="206"/>
      <c r="F32" s="207"/>
      <c r="G32" s="201"/>
      <c r="H32" s="201"/>
      <c r="I32" s="215">
        <f>SUM(I28:I30)</f>
        <v>0</v>
      </c>
      <c r="J32" s="201"/>
      <c r="K32" s="201"/>
    </row>
    <row r="33" spans="1:11">
      <c r="D33" s="129"/>
      <c r="E33" s="99"/>
      <c r="F33" s="200"/>
      <c r="G33" s="100"/>
      <c r="H33" s="100"/>
      <c r="I33" s="139"/>
      <c r="J33" s="100"/>
      <c r="K33" s="100"/>
    </row>
    <row r="34" spans="1:11">
      <c r="D34" s="129"/>
    </row>
    <row r="36" spans="1:11">
      <c r="D36" s="18" t="s">
        <v>149</v>
      </c>
      <c r="G36" s="18" t="s">
        <v>56</v>
      </c>
    </row>
    <row r="37" spans="1:11">
      <c r="D37" s="18" t="s">
        <v>141</v>
      </c>
    </row>
    <row r="39" spans="1:11">
      <c r="D39" s="18" t="s">
        <v>210</v>
      </c>
    </row>
    <row r="41" spans="1:11">
      <c r="A41" s="147"/>
      <c r="D41" s="189"/>
      <c r="F41" s="190"/>
      <c r="G41" s="208"/>
    </row>
    <row r="42" spans="1:11" ht="13.8" thickBot="1">
      <c r="A42" s="147"/>
    </row>
    <row r="43" spans="1:11" ht="13.8" thickBot="1">
      <c r="A43" s="209"/>
      <c r="B43" s="195"/>
      <c r="C43" s="195"/>
      <c r="D43" s="196" t="s">
        <v>7</v>
      </c>
      <c r="E43" s="195"/>
      <c r="F43" s="197"/>
      <c r="G43" s="195"/>
      <c r="H43" s="195"/>
      <c r="I43" s="214"/>
      <c r="J43" s="195"/>
      <c r="K43" s="198"/>
    </row>
    <row r="44" spans="1:11">
      <c r="A44" s="147"/>
    </row>
    <row r="45" spans="1:11">
      <c r="A45" s="147"/>
    </row>
    <row r="46" spans="1:11">
      <c r="A46" s="147"/>
    </row>
    <row r="47" spans="1:11">
      <c r="A47" s="210" t="s">
        <v>8</v>
      </c>
      <c r="B47" s="99"/>
      <c r="C47" s="99"/>
      <c r="D47" s="129" t="s">
        <v>9</v>
      </c>
      <c r="E47" s="206"/>
      <c r="F47" s="207"/>
      <c r="G47" s="201"/>
      <c r="H47" s="201"/>
      <c r="I47" s="216">
        <f>I28</f>
        <v>0</v>
      </c>
      <c r="J47" s="201"/>
      <c r="K47" s="201"/>
    </row>
    <row r="48" spans="1:11">
      <c r="A48" s="147"/>
    </row>
    <row r="49" spans="1:19">
      <c r="A49" s="210" t="s">
        <v>10</v>
      </c>
      <c r="B49" s="99"/>
      <c r="C49" s="99"/>
      <c r="D49" s="129" t="s">
        <v>82</v>
      </c>
      <c r="E49" s="206"/>
      <c r="F49" s="207"/>
      <c r="G49" s="201"/>
      <c r="H49" s="201"/>
      <c r="I49" s="216"/>
      <c r="J49" s="201"/>
      <c r="K49" s="201"/>
    </row>
    <row r="50" spans="1:19" ht="13.8" thickBot="1">
      <c r="A50" s="211"/>
      <c r="B50" s="119"/>
      <c r="C50" s="119"/>
      <c r="D50" s="119"/>
      <c r="E50" s="119"/>
      <c r="F50" s="205"/>
      <c r="G50" s="119"/>
      <c r="H50" s="119"/>
      <c r="I50" s="141"/>
      <c r="J50" s="119"/>
      <c r="K50" s="119"/>
    </row>
    <row r="51" spans="1:19">
      <c r="A51" s="212"/>
      <c r="B51" s="99"/>
      <c r="C51" s="99"/>
      <c r="D51" s="99"/>
      <c r="E51" s="99"/>
      <c r="F51" s="199"/>
      <c r="G51" s="99"/>
      <c r="H51" s="99"/>
      <c r="I51" s="139"/>
      <c r="J51" s="99"/>
      <c r="K51" s="99"/>
    </row>
    <row r="52" spans="1:19">
      <c r="D52" s="129" t="s">
        <v>11</v>
      </c>
      <c r="E52" s="206"/>
      <c r="F52" s="207"/>
      <c r="G52" s="201"/>
      <c r="H52" s="201"/>
      <c r="I52" s="216">
        <f>SUM(I47:I49)</f>
        <v>0</v>
      </c>
      <c r="J52" s="201"/>
      <c r="K52" s="201"/>
      <c r="S52" s="135"/>
    </row>
    <row r="53" spans="1:19">
      <c r="D53" s="129"/>
      <c r="E53" s="99"/>
      <c r="F53" s="199"/>
      <c r="G53" s="99"/>
      <c r="H53" s="99"/>
      <c r="I53" s="139"/>
      <c r="J53" s="99"/>
      <c r="K53" s="99"/>
      <c r="S53" s="135"/>
    </row>
    <row r="54" spans="1:19">
      <c r="D54" s="129" t="s">
        <v>142</v>
      </c>
      <c r="E54" s="206"/>
      <c r="F54" s="207"/>
      <c r="G54" s="201"/>
      <c r="H54" s="201"/>
      <c r="I54" s="216">
        <f>I52*0.25</f>
        <v>0</v>
      </c>
      <c r="J54" s="201"/>
      <c r="K54" s="201"/>
    </row>
    <row r="55" spans="1:19">
      <c r="D55" s="129"/>
      <c r="E55" s="99"/>
      <c r="F55" s="199"/>
      <c r="G55" s="99"/>
      <c r="H55" s="99"/>
      <c r="I55" s="139"/>
      <c r="J55" s="99"/>
      <c r="K55" s="99"/>
    </row>
    <row r="56" spans="1:19">
      <c r="A56" s="147"/>
      <c r="D56" s="129" t="s">
        <v>53</v>
      </c>
      <c r="E56" s="206"/>
      <c r="F56" s="207"/>
      <c r="G56" s="201"/>
      <c r="H56" s="201"/>
      <c r="I56" s="216">
        <f>SUM(I52:I54)</f>
        <v>0</v>
      </c>
      <c r="J56" s="201"/>
      <c r="K56" s="201"/>
    </row>
    <row r="57" spans="1:19">
      <c r="A57" s="147"/>
      <c r="D57" s="129"/>
      <c r="E57" s="99"/>
      <c r="F57" s="200"/>
      <c r="G57" s="100"/>
      <c r="H57" s="100"/>
      <c r="I57" s="139"/>
      <c r="J57" s="100"/>
      <c r="K57" s="100"/>
    </row>
    <row r="58" spans="1:19">
      <c r="A58" s="147"/>
      <c r="D58" s="129"/>
      <c r="E58" s="99"/>
      <c r="F58" s="200"/>
      <c r="G58" s="100"/>
      <c r="H58" s="100"/>
      <c r="I58" s="139"/>
      <c r="J58" s="100"/>
      <c r="K58" s="100"/>
    </row>
    <row r="59" spans="1:19" ht="12.6" customHeight="1"/>
    <row r="63" spans="1:19">
      <c r="A63" s="147"/>
    </row>
    <row r="86" ht="57.75" customHeight="1"/>
    <row r="89" ht="30" customHeight="1"/>
  </sheetData>
  <phoneticPr fontId="0" type="noConversion"/>
  <pageMargins left="0.94488188976377963" right="0.55118110236220474" top="1.0236220472440944" bottom="0.78740157480314965" header="0.43307086614173229" footer="0.51181102362204722"/>
  <pageSetup paperSize="9" orientation="portrait" r:id="rId1"/>
  <headerFooter alignWithMargins="0">
    <oddHeader>&amp;L&amp;9Ured ovlaštene arhitektice Zrinka Salopek Debelić
Investitor: Pučko otvoreno učilište Rab, Bobotine 1/A, Rab 
Građevina: Unutrašnje uređenje poslovnog prostora u prizemlju zgrade</oddHeader>
  </headerFooter>
  <rowBreaks count="1" manualBreakCount="1">
    <brk id="4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64"/>
  <sheetViews>
    <sheetView topLeftCell="A40" zoomScaleNormal="100" zoomScaleSheetLayoutView="115" workbookViewId="0">
      <selection activeCell="D38" sqref="D38"/>
    </sheetView>
  </sheetViews>
  <sheetFormatPr defaultColWidth="8.81640625" defaultRowHeight="11.4"/>
  <cols>
    <col min="1" max="1" width="3.36328125" style="1" customWidth="1"/>
    <col min="2" max="2" width="3.1796875" style="1" customWidth="1"/>
    <col min="3" max="3" width="2.08984375" style="2" customWidth="1"/>
    <col min="4" max="4" width="39.36328125" style="1" customWidth="1"/>
    <col min="5" max="5" width="6.6328125" style="1" customWidth="1"/>
    <col min="6" max="6" width="5.36328125" style="6" customWidth="1"/>
    <col min="7" max="7" width="4" style="6" hidden="1" customWidth="1"/>
    <col min="8" max="8" width="3.08984375" style="6" hidden="1" customWidth="1"/>
    <col min="9" max="9" width="8.1796875" style="6" customWidth="1"/>
    <col min="10" max="10" width="9.08984375" style="41" customWidth="1"/>
    <col min="11" max="11" width="5.36328125" style="6" customWidth="1"/>
    <col min="12" max="17" width="8.81640625" style="1" customWidth="1"/>
    <col min="18" max="18" width="9.453125" style="1" customWidth="1"/>
    <col min="19" max="16384" width="8.81640625" style="1"/>
  </cols>
  <sheetData>
    <row r="1" spans="1:20" ht="15">
      <c r="A1" s="53"/>
      <c r="B1" s="53"/>
      <c r="C1" s="236"/>
      <c r="D1" s="240"/>
      <c r="E1" s="241"/>
      <c r="F1" s="143"/>
      <c r="G1" s="5"/>
      <c r="H1" s="241"/>
      <c r="I1" s="242"/>
      <c r="J1" s="74"/>
      <c r="K1" s="54"/>
      <c r="L1"/>
      <c r="M1"/>
      <c r="N1"/>
      <c r="O1"/>
      <c r="P1"/>
      <c r="Q1"/>
      <c r="R1"/>
      <c r="S1"/>
      <c r="T1"/>
    </row>
    <row r="2" spans="1:20" ht="15">
      <c r="A2" s="53"/>
      <c r="B2" s="53"/>
      <c r="C2" s="236"/>
      <c r="D2" s="53"/>
      <c r="E2" s="53"/>
      <c r="F2" s="54"/>
      <c r="G2" s="54"/>
      <c r="H2" s="54"/>
      <c r="I2" s="54"/>
      <c r="J2" s="74"/>
      <c r="K2" s="54"/>
      <c r="L2"/>
      <c r="M2"/>
      <c r="N2"/>
      <c r="O2"/>
      <c r="P2"/>
      <c r="Q2"/>
      <c r="R2"/>
      <c r="S2"/>
      <c r="T2"/>
    </row>
    <row r="3" spans="1:20" ht="15">
      <c r="A3" s="56" t="s">
        <v>22</v>
      </c>
      <c r="B3" s="10"/>
      <c r="C3" s="237"/>
      <c r="D3" s="238" t="s">
        <v>84</v>
      </c>
      <c r="E3" s="144"/>
      <c r="F3" s="71"/>
      <c r="G3" s="71"/>
      <c r="H3" s="71"/>
      <c r="I3" s="71"/>
      <c r="J3" s="239"/>
      <c r="K3" s="71"/>
      <c r="L3"/>
      <c r="M3"/>
      <c r="N3"/>
      <c r="O3"/>
      <c r="P3"/>
      <c r="Q3"/>
      <c r="R3"/>
      <c r="S3"/>
      <c r="T3"/>
    </row>
    <row r="4" spans="1:20" ht="15">
      <c r="A4" s="53"/>
      <c r="B4" s="10"/>
      <c r="C4" s="236"/>
      <c r="D4" s="12"/>
      <c r="E4" s="53"/>
      <c r="F4" s="54"/>
      <c r="G4" s="54"/>
      <c r="H4" s="54"/>
      <c r="I4" s="54"/>
      <c r="J4" s="74"/>
      <c r="K4" s="54"/>
      <c r="L4"/>
      <c r="M4"/>
      <c r="N4"/>
      <c r="O4"/>
      <c r="P4"/>
      <c r="Q4"/>
      <c r="R4"/>
      <c r="S4"/>
      <c r="T4"/>
    </row>
    <row r="5" spans="1:20" ht="15">
      <c r="A5" s="9"/>
      <c r="D5" s="10" t="s">
        <v>36</v>
      </c>
      <c r="J5" s="74"/>
      <c r="K5" s="54"/>
      <c r="L5"/>
      <c r="M5"/>
      <c r="N5"/>
      <c r="O5"/>
      <c r="P5"/>
      <c r="Q5"/>
      <c r="R5"/>
      <c r="S5"/>
      <c r="T5"/>
    </row>
    <row r="6" spans="1:20" ht="15">
      <c r="A6" s="9"/>
      <c r="D6" s="10"/>
      <c r="J6" s="74"/>
      <c r="K6" s="54"/>
      <c r="L6"/>
      <c r="M6"/>
      <c r="N6"/>
      <c r="O6"/>
      <c r="P6"/>
      <c r="Q6"/>
      <c r="R6"/>
      <c r="S6"/>
      <c r="T6"/>
    </row>
    <row r="7" spans="1:20" ht="15">
      <c r="A7" s="9"/>
      <c r="D7" s="10"/>
      <c r="J7" s="74"/>
      <c r="K7" s="54"/>
      <c r="L7"/>
      <c r="M7"/>
      <c r="N7"/>
      <c r="O7"/>
      <c r="P7"/>
      <c r="Q7"/>
      <c r="R7"/>
      <c r="S7"/>
      <c r="T7"/>
    </row>
    <row r="8" spans="1:20" ht="91.2">
      <c r="A8" s="9"/>
      <c r="D8" s="38" t="s">
        <v>85</v>
      </c>
      <c r="L8"/>
      <c r="M8"/>
      <c r="N8"/>
      <c r="O8"/>
      <c r="P8"/>
      <c r="Q8"/>
      <c r="R8"/>
      <c r="S8"/>
      <c r="T8"/>
    </row>
    <row r="9" spans="1:20" ht="182.4">
      <c r="D9" s="38" t="s">
        <v>86</v>
      </c>
      <c r="L9"/>
      <c r="M9"/>
      <c r="N9"/>
      <c r="O9"/>
      <c r="P9"/>
      <c r="Q9"/>
      <c r="R9"/>
      <c r="S9"/>
      <c r="T9"/>
    </row>
    <row r="10" spans="1:20" ht="205.2">
      <c r="D10" s="38" t="s">
        <v>87</v>
      </c>
      <c r="L10"/>
      <c r="M10"/>
      <c r="N10"/>
      <c r="O10"/>
      <c r="P10"/>
      <c r="Q10"/>
      <c r="R10"/>
      <c r="S10"/>
      <c r="T10"/>
    </row>
    <row r="11" spans="1:20" ht="57">
      <c r="D11" s="38" t="s">
        <v>88</v>
      </c>
      <c r="L11"/>
      <c r="M11"/>
      <c r="N11"/>
      <c r="O11"/>
      <c r="P11"/>
      <c r="Q11"/>
      <c r="R11"/>
      <c r="S11"/>
      <c r="T11"/>
    </row>
    <row r="12" spans="1:20" ht="45.6">
      <c r="D12" s="38" t="s">
        <v>89</v>
      </c>
      <c r="L12"/>
      <c r="M12"/>
      <c r="N12"/>
      <c r="O12"/>
      <c r="P12"/>
      <c r="Q12"/>
      <c r="R12"/>
      <c r="S12"/>
      <c r="T12"/>
    </row>
    <row r="13" spans="1:20" ht="57">
      <c r="D13" s="38" t="s">
        <v>90</v>
      </c>
      <c r="L13"/>
      <c r="M13"/>
      <c r="N13"/>
      <c r="O13"/>
      <c r="P13"/>
      <c r="Q13"/>
      <c r="R13"/>
      <c r="S13"/>
      <c r="T13"/>
    </row>
    <row r="14" spans="1:20" ht="34.200000000000003">
      <c r="A14" s="13" t="str">
        <f>IF(OR(B14="",B14= " ")," ",$A$3)</f>
        <v xml:space="preserve"> </v>
      </c>
      <c r="B14" s="14" t="str">
        <f>IF(AND(D14&gt;0,NOT(D14=" "),NOT(D13&gt;0)),1+(COUNTIF($B13:B$14,"&gt;0"))," ")</f>
        <v xml:space="preserve"> </v>
      </c>
      <c r="D14" s="38" t="s">
        <v>91</v>
      </c>
      <c r="L14"/>
      <c r="M14"/>
      <c r="N14"/>
      <c r="O14"/>
      <c r="P14"/>
      <c r="Q14"/>
      <c r="R14"/>
      <c r="S14"/>
      <c r="T14"/>
    </row>
    <row r="15" spans="1:20" ht="45.6">
      <c r="A15" s="13" t="str">
        <f>IF(OR(B15="",B15= " ")," ",$A$3)</f>
        <v xml:space="preserve"> </v>
      </c>
      <c r="B15" s="14" t="str">
        <f>IF(AND(D15&gt;0,NOT(D15=" "),NOT(D14&gt;0)),1+(COUNTIF($B$14:B14,"&gt;0"))," ")</f>
        <v xml:space="preserve"> </v>
      </c>
      <c r="D15" s="38" t="s">
        <v>92</v>
      </c>
      <c r="L15"/>
      <c r="M15"/>
      <c r="N15"/>
      <c r="O15"/>
      <c r="P15"/>
      <c r="Q15"/>
      <c r="R15"/>
      <c r="S15"/>
      <c r="T15"/>
    </row>
    <row r="16" spans="1:20" ht="22.8">
      <c r="A16" s="13"/>
      <c r="B16" s="14"/>
      <c r="D16" s="38" t="s">
        <v>93</v>
      </c>
      <c r="L16"/>
      <c r="M16"/>
      <c r="N16"/>
      <c r="O16"/>
      <c r="P16"/>
      <c r="Q16"/>
      <c r="R16"/>
      <c r="S16"/>
      <c r="T16"/>
    </row>
    <row r="17" spans="1:20" ht="68.400000000000006">
      <c r="A17" s="13"/>
      <c r="B17" s="14"/>
      <c r="D17" s="38" t="s">
        <v>94</v>
      </c>
      <c r="L17"/>
      <c r="M17"/>
      <c r="N17"/>
      <c r="O17"/>
      <c r="P17"/>
      <c r="Q17"/>
      <c r="R17"/>
      <c r="S17"/>
      <c r="T17"/>
    </row>
    <row r="18" spans="1:20" ht="45.6">
      <c r="A18" s="13"/>
      <c r="B18" s="14"/>
      <c r="D18" s="38" t="s">
        <v>95</v>
      </c>
      <c r="L18"/>
      <c r="M18"/>
      <c r="N18"/>
      <c r="O18"/>
      <c r="P18"/>
      <c r="Q18"/>
      <c r="R18"/>
      <c r="S18"/>
      <c r="T18"/>
    </row>
    <row r="19" spans="1:20" ht="34.200000000000003">
      <c r="A19" s="13"/>
      <c r="B19" s="14"/>
      <c r="D19" s="38" t="s">
        <v>96</v>
      </c>
      <c r="L19"/>
      <c r="M19"/>
      <c r="N19"/>
      <c r="O19"/>
      <c r="P19"/>
      <c r="Q19"/>
      <c r="R19"/>
      <c r="S19"/>
      <c r="T19"/>
    </row>
    <row r="20" spans="1:20" ht="15">
      <c r="A20" s="13"/>
      <c r="B20" s="14"/>
      <c r="D20" s="12"/>
      <c r="L20"/>
      <c r="M20"/>
      <c r="N20"/>
      <c r="O20"/>
      <c r="P20"/>
      <c r="Q20"/>
      <c r="R20"/>
      <c r="S20"/>
      <c r="T20"/>
    </row>
    <row r="21" spans="1:20" ht="60">
      <c r="A21" s="13"/>
      <c r="B21" s="14"/>
      <c r="D21" s="39" t="s">
        <v>97</v>
      </c>
      <c r="L21"/>
      <c r="M21"/>
      <c r="N21"/>
      <c r="O21"/>
      <c r="P21"/>
      <c r="Q21"/>
      <c r="R21"/>
      <c r="S21"/>
      <c r="T21"/>
    </row>
    <row r="22" spans="1:20" ht="15">
      <c r="A22" s="13"/>
      <c r="B22" s="14"/>
      <c r="D22" s="15"/>
      <c r="G22" s="16"/>
      <c r="I22" s="17"/>
      <c r="L22"/>
      <c r="M22"/>
      <c r="N22"/>
      <c r="O22"/>
      <c r="P22"/>
      <c r="Q22"/>
      <c r="R22"/>
      <c r="S22"/>
      <c r="T22"/>
    </row>
    <row r="23" spans="1:20" ht="15">
      <c r="A23" s="13" t="str">
        <f>IF(OR(B23="",B23= " ")," ",$A$3)</f>
        <v xml:space="preserve"> </v>
      </c>
      <c r="B23" s="14" t="str">
        <f>IF(AND(D23&gt;0,NOT(D23=" "),NOT(D22&gt;0)),1+(COUNTIF($B$14:B22,"&gt;0"))," ")</f>
        <v xml:space="preserve"> </v>
      </c>
      <c r="D23" s="15"/>
      <c r="G23" s="16"/>
      <c r="I23" s="17"/>
      <c r="L23"/>
      <c r="M23"/>
      <c r="N23"/>
      <c r="O23"/>
      <c r="P23"/>
      <c r="Q23"/>
      <c r="R23"/>
      <c r="S23"/>
      <c r="T23"/>
    </row>
    <row r="24" spans="1:20" ht="52.5" customHeight="1">
      <c r="A24" s="13" t="str">
        <f>IF(OR(B24="",B24= " ")," ",$A$3)</f>
        <v>01.</v>
      </c>
      <c r="B24" s="14">
        <f>IF(AND(D24&gt;0,NOT(D24=" "),NOT(D23&gt;0)),1+(COUNTIF($B$14:B23,"&gt;0"))," ")</f>
        <v>1</v>
      </c>
      <c r="D24" s="15" t="s">
        <v>189</v>
      </c>
      <c r="G24" s="16"/>
      <c r="I24" s="17"/>
      <c r="L24"/>
      <c r="M24"/>
      <c r="N24"/>
      <c r="O24"/>
      <c r="P24"/>
      <c r="Q24"/>
      <c r="R24"/>
      <c r="S24"/>
      <c r="T24"/>
    </row>
    <row r="25" spans="1:20" ht="12" customHeight="1">
      <c r="A25" s="13"/>
      <c r="B25" s="14"/>
      <c r="C25" s="2" t="s">
        <v>25</v>
      </c>
      <c r="D25" s="1" t="s">
        <v>135</v>
      </c>
      <c r="E25" s="27" t="s">
        <v>78</v>
      </c>
      <c r="F25" s="6">
        <v>2</v>
      </c>
      <c r="G25" s="16">
        <v>14.2</v>
      </c>
      <c r="I25" s="17"/>
      <c r="J25" s="41">
        <f>F25*I25</f>
        <v>0</v>
      </c>
      <c r="L25"/>
      <c r="M25"/>
      <c r="N25"/>
      <c r="O25"/>
      <c r="P25"/>
      <c r="Q25"/>
      <c r="R25"/>
      <c r="S25"/>
      <c r="T25"/>
    </row>
    <row r="26" spans="1:20" ht="12" customHeight="1">
      <c r="A26" s="13"/>
      <c r="B26" s="14"/>
      <c r="C26" s="20" t="s">
        <v>26</v>
      </c>
      <c r="D26" s="1" t="s">
        <v>155</v>
      </c>
      <c r="E26" s="27" t="s">
        <v>78</v>
      </c>
      <c r="F26" s="6">
        <v>2</v>
      </c>
      <c r="G26" s="16">
        <v>14.2</v>
      </c>
      <c r="I26" s="17"/>
      <c r="J26" s="41">
        <f>F26*I26</f>
        <v>0</v>
      </c>
      <c r="L26"/>
      <c r="M26"/>
      <c r="N26"/>
      <c r="O26"/>
      <c r="P26"/>
      <c r="Q26"/>
      <c r="R26"/>
      <c r="S26"/>
      <c r="T26"/>
    </row>
    <row r="27" spans="1:20" ht="15">
      <c r="A27" s="13" t="str">
        <f>IF(OR(B27="",B27= " ")," ",$A$3)</f>
        <v xml:space="preserve"> </v>
      </c>
      <c r="B27" s="14" t="str">
        <f>IF(AND(D28&gt;0,NOT(D28=" "),NOT(D27&gt;0)),1+(COUNTIF($B$14:B26,"&gt;0"))," ")</f>
        <v xml:space="preserve"> </v>
      </c>
      <c r="D27" s="19"/>
      <c r="G27" s="16"/>
      <c r="I27" s="17"/>
      <c r="L27"/>
      <c r="M27"/>
      <c r="N27"/>
      <c r="O27"/>
      <c r="P27"/>
      <c r="Q27"/>
      <c r="R27"/>
      <c r="S27"/>
      <c r="T27"/>
    </row>
    <row r="28" spans="1:20" ht="15">
      <c r="A28" s="13"/>
      <c r="B28" s="14"/>
      <c r="D28" s="19"/>
      <c r="G28" s="16"/>
      <c r="I28" s="17"/>
      <c r="L28"/>
      <c r="M28"/>
      <c r="N28"/>
      <c r="O28"/>
      <c r="P28"/>
      <c r="Q28"/>
      <c r="R28"/>
      <c r="S28"/>
      <c r="T28"/>
    </row>
    <row r="29" spans="1:20" ht="34.200000000000003">
      <c r="A29" s="13" t="str">
        <f>IF(OR(B29="",B29= " ")," ",$A$3)</f>
        <v>01.</v>
      </c>
      <c r="B29" s="14">
        <f>IF(AND(D29&gt;0,NOT(D29=" "),NOT(D28&gt;0)),1+(COUNTIF($B$14:B28,"&gt;0"))," ")</f>
        <v>2</v>
      </c>
      <c r="D29" s="15" t="s">
        <v>199</v>
      </c>
      <c r="E29" s="1" t="s">
        <v>80</v>
      </c>
      <c r="F29" s="6">
        <v>3</v>
      </c>
      <c r="G29" s="16"/>
      <c r="I29" s="17"/>
      <c r="J29" s="41">
        <f>F29*I29</f>
        <v>0</v>
      </c>
      <c r="L29"/>
      <c r="M29"/>
      <c r="N29"/>
      <c r="O29"/>
      <c r="P29"/>
      <c r="Q29"/>
      <c r="R29"/>
      <c r="S29"/>
      <c r="T29"/>
    </row>
    <row r="30" spans="1:20" ht="15">
      <c r="A30" s="13"/>
      <c r="B30" s="14"/>
      <c r="C30" s="20"/>
      <c r="D30" s="23"/>
      <c r="F30" s="16"/>
      <c r="G30" s="16"/>
      <c r="H30" s="22"/>
      <c r="I30" s="17"/>
      <c r="L30"/>
      <c r="M30"/>
      <c r="N30"/>
      <c r="O30"/>
      <c r="P30"/>
      <c r="Q30"/>
      <c r="R30"/>
      <c r="S30"/>
      <c r="T30"/>
    </row>
    <row r="31" spans="1:20" ht="15">
      <c r="A31" s="13"/>
      <c r="B31" s="14"/>
      <c r="C31" s="20"/>
      <c r="D31" s="23"/>
      <c r="F31" s="16"/>
      <c r="G31" s="16"/>
      <c r="H31" s="22"/>
      <c r="I31" s="17"/>
      <c r="L31"/>
      <c r="M31"/>
      <c r="N31"/>
      <c r="O31"/>
      <c r="P31"/>
      <c r="Q31"/>
      <c r="R31"/>
      <c r="S31"/>
      <c r="T31"/>
    </row>
    <row r="32" spans="1:20" ht="114">
      <c r="A32" s="13" t="str">
        <f>IF(OR(B32="",B32= " ")," ",$A$3)</f>
        <v>01.</v>
      </c>
      <c r="B32" s="14">
        <f>IF(AND(D32&gt;0,NOT(D32=" "),NOT(D31&gt;0)),1+(COUNTIF($B$14:B31,"&gt;0"))," ")</f>
        <v>3</v>
      </c>
      <c r="C32" s="20"/>
      <c r="D32" s="23" t="s">
        <v>179</v>
      </c>
      <c r="E32" s="1" t="s">
        <v>77</v>
      </c>
      <c r="F32" s="16">
        <v>25.1</v>
      </c>
      <c r="G32" s="16"/>
      <c r="H32" s="22"/>
      <c r="I32" s="17"/>
      <c r="J32" s="41">
        <f>F32*I32</f>
        <v>0</v>
      </c>
      <c r="L32"/>
      <c r="M32"/>
      <c r="N32"/>
      <c r="O32"/>
      <c r="P32"/>
      <c r="Q32"/>
      <c r="R32"/>
      <c r="S32"/>
      <c r="T32"/>
    </row>
    <row r="33" spans="1:20" ht="15">
      <c r="A33" s="13"/>
      <c r="B33" s="14"/>
      <c r="C33" s="20"/>
      <c r="D33" s="23"/>
      <c r="F33" s="16"/>
      <c r="G33" s="16"/>
      <c r="H33" s="22"/>
      <c r="I33" s="17"/>
      <c r="L33"/>
      <c r="M33"/>
      <c r="N33"/>
      <c r="O33"/>
      <c r="P33"/>
      <c r="Q33"/>
      <c r="R33"/>
      <c r="S33"/>
      <c r="T33"/>
    </row>
    <row r="34" spans="1:20" ht="15">
      <c r="A34" s="13"/>
      <c r="B34" s="14"/>
      <c r="C34" s="20"/>
      <c r="D34" s="23"/>
      <c r="F34" s="16"/>
      <c r="G34" s="16"/>
      <c r="H34" s="22"/>
      <c r="I34" s="17"/>
      <c r="L34"/>
      <c r="M34"/>
      <c r="N34"/>
      <c r="O34"/>
      <c r="P34"/>
      <c r="Q34"/>
      <c r="R34"/>
      <c r="S34"/>
      <c r="T34"/>
    </row>
    <row r="35" spans="1:20" s="92" customFormat="1" ht="114">
      <c r="A35" s="13" t="str">
        <f>IF(OR(B35="",B35= " ")," ",$A$3)</f>
        <v>01.</v>
      </c>
      <c r="B35" s="14">
        <f>IF(AND(D35&gt;0,NOT(D35=" "),NOT(D34&gt;0)),1+(COUNTIF($B$14:B34,"&gt;0"))," ")</f>
        <v>4</v>
      </c>
      <c r="C35" s="20"/>
      <c r="D35" s="23" t="s">
        <v>178</v>
      </c>
      <c r="E35" s="1" t="s">
        <v>77</v>
      </c>
      <c r="F35" s="16">
        <v>136</v>
      </c>
      <c r="G35" s="16"/>
      <c r="H35" s="22"/>
      <c r="I35" s="17"/>
      <c r="J35" s="41">
        <f>F35*I35</f>
        <v>0</v>
      </c>
      <c r="K35" s="224"/>
      <c r="L35"/>
      <c r="M35"/>
      <c r="N35"/>
      <c r="O35"/>
      <c r="P35"/>
      <c r="Q35"/>
      <c r="R35"/>
      <c r="S35"/>
      <c r="T35"/>
    </row>
    <row r="36" spans="1:20" s="92" customFormat="1" ht="15">
      <c r="A36" s="223"/>
      <c r="B36" s="221"/>
      <c r="C36" s="222"/>
      <c r="D36" s="228"/>
      <c r="F36" s="225"/>
      <c r="G36" s="225"/>
      <c r="H36" s="229"/>
      <c r="I36" s="226"/>
      <c r="J36" s="227"/>
      <c r="K36" s="224"/>
      <c r="L36"/>
      <c r="M36"/>
      <c r="N36"/>
      <c r="O36"/>
      <c r="P36"/>
      <c r="Q36"/>
      <c r="R36"/>
      <c r="S36"/>
      <c r="T36"/>
    </row>
    <row r="37" spans="1:20" s="92" customFormat="1" ht="15">
      <c r="A37" s="223"/>
      <c r="B37" s="221"/>
      <c r="C37" s="222"/>
      <c r="D37" s="228"/>
      <c r="F37" s="225"/>
      <c r="G37" s="225"/>
      <c r="H37" s="229"/>
      <c r="I37" s="226"/>
      <c r="J37" s="227"/>
      <c r="K37" s="224"/>
      <c r="L37"/>
      <c r="M37"/>
      <c r="N37"/>
      <c r="O37"/>
      <c r="P37"/>
      <c r="Q37"/>
      <c r="R37"/>
      <c r="S37"/>
      <c r="T37"/>
    </row>
    <row r="38" spans="1:20" ht="79.8">
      <c r="A38" s="13" t="str">
        <f>IF(OR(B38="",B38= " ")," ",$A$3)</f>
        <v>01.</v>
      </c>
      <c r="B38" s="14">
        <f>IF(AND(D38&gt;0,NOT(D38=" "),NOT(D37&gt;0)),1+(COUNTIF($B$14:B37,"&gt;0"))," ")</f>
        <v>5</v>
      </c>
      <c r="C38" s="20"/>
      <c r="D38" s="23" t="s">
        <v>200</v>
      </c>
      <c r="E38" s="1" t="s">
        <v>12</v>
      </c>
      <c r="F38" s="16">
        <v>0.8</v>
      </c>
      <c r="G38" s="16"/>
      <c r="H38" s="22"/>
      <c r="I38" s="17"/>
      <c r="J38" s="41">
        <f>F38*I38</f>
        <v>0</v>
      </c>
      <c r="L38"/>
      <c r="M38"/>
      <c r="N38"/>
      <c r="O38"/>
      <c r="P38"/>
      <c r="Q38"/>
      <c r="R38"/>
      <c r="S38"/>
      <c r="T38"/>
    </row>
    <row r="39" spans="1:20" ht="15">
      <c r="A39" s="13"/>
      <c r="B39" s="14"/>
      <c r="C39" s="20"/>
      <c r="D39" s="23"/>
      <c r="E39" s="21"/>
      <c r="F39" s="16"/>
      <c r="G39" s="16"/>
      <c r="H39" s="22"/>
      <c r="I39" s="17"/>
      <c r="L39"/>
      <c r="M39"/>
      <c r="N39"/>
      <c r="O39"/>
      <c r="P39"/>
      <c r="Q39"/>
      <c r="R39"/>
      <c r="S39"/>
      <c r="T39"/>
    </row>
    <row r="40" spans="1:20" ht="15">
      <c r="A40" s="13"/>
      <c r="B40" s="14"/>
      <c r="C40" s="20"/>
      <c r="D40" s="23"/>
      <c r="E40" s="21"/>
      <c r="F40" s="16"/>
      <c r="G40" s="16"/>
      <c r="H40" s="22"/>
      <c r="I40" s="17"/>
      <c r="L40"/>
      <c r="M40"/>
      <c r="N40"/>
      <c r="O40"/>
      <c r="P40"/>
      <c r="Q40"/>
      <c r="R40"/>
      <c r="S40"/>
      <c r="T40"/>
    </row>
    <row r="41" spans="1:20" ht="45.6">
      <c r="A41" s="13" t="str">
        <f>IF(OR(B41="",B41= " ")," ",$A$3)</f>
        <v>01.</v>
      </c>
      <c r="B41" s="14">
        <f>IF(AND(D41&gt;0,NOT(D41=" "),NOT(D40&gt;0)),1+(COUNTIF($B$14:B40,"&gt;0"))," ")</f>
        <v>6</v>
      </c>
      <c r="C41" s="20"/>
      <c r="D41" s="23" t="s">
        <v>98</v>
      </c>
      <c r="E41" s="21" t="s">
        <v>76</v>
      </c>
      <c r="F41" s="16">
        <v>64.099999999999994</v>
      </c>
      <c r="G41" s="16"/>
      <c r="H41" s="22"/>
      <c r="I41" s="17"/>
      <c r="J41" s="41">
        <f>F41*I41</f>
        <v>0</v>
      </c>
      <c r="L41"/>
      <c r="M41"/>
      <c r="N41"/>
      <c r="O41"/>
      <c r="P41"/>
      <c r="Q41"/>
      <c r="R41"/>
      <c r="S41"/>
      <c r="T41"/>
    </row>
    <row r="42" spans="1:20" ht="15">
      <c r="A42" s="13"/>
      <c r="B42" s="14"/>
      <c r="C42" s="20"/>
      <c r="D42" s="23"/>
      <c r="F42" s="16"/>
      <c r="G42" s="16"/>
      <c r="H42" s="22"/>
      <c r="I42" s="17"/>
      <c r="L42"/>
      <c r="M42"/>
      <c r="N42"/>
      <c r="O42"/>
      <c r="P42"/>
      <c r="Q42"/>
      <c r="R42"/>
      <c r="S42"/>
      <c r="T42"/>
    </row>
    <row r="43" spans="1:20" ht="15">
      <c r="A43" s="13"/>
      <c r="B43" s="14"/>
      <c r="C43" s="20"/>
      <c r="D43" s="23"/>
      <c r="F43" s="16"/>
      <c r="G43" s="16"/>
      <c r="H43" s="22"/>
      <c r="I43" s="17"/>
      <c r="L43"/>
      <c r="M43"/>
      <c r="N43"/>
      <c r="O43"/>
      <c r="P43"/>
      <c r="Q43"/>
      <c r="R43"/>
      <c r="S43"/>
      <c r="T43"/>
    </row>
    <row r="44" spans="1:20" ht="22.8">
      <c r="A44" s="13" t="str">
        <f>IF(OR(B44="",B44= " ")," ",$A$3)</f>
        <v>01.</v>
      </c>
      <c r="B44" s="14">
        <f>IF(AND(D44&gt;0,NOT(D44=" "),NOT(D43&gt;0)),1+(COUNTIF($B$14:B43,"&gt;0"))," ")</f>
        <v>7</v>
      </c>
      <c r="C44" s="20"/>
      <c r="D44" s="23" t="s">
        <v>136</v>
      </c>
      <c r="E44" s="1" t="s">
        <v>12</v>
      </c>
      <c r="F44" s="16">
        <v>6</v>
      </c>
      <c r="G44" s="16"/>
      <c r="H44" s="22"/>
      <c r="J44" s="41">
        <f>F44*I44</f>
        <v>0</v>
      </c>
      <c r="L44"/>
      <c r="M44"/>
      <c r="N44"/>
      <c r="O44"/>
      <c r="P44"/>
      <c r="Q44"/>
      <c r="R44"/>
      <c r="S44"/>
      <c r="T44"/>
    </row>
    <row r="45" spans="1:20" s="26" customFormat="1" ht="15">
      <c r="A45" s="13"/>
      <c r="B45" s="14"/>
      <c r="C45" s="2"/>
      <c r="D45" s="171"/>
      <c r="F45" s="22"/>
      <c r="G45" s="16"/>
      <c r="H45" s="6"/>
      <c r="I45" s="17"/>
      <c r="J45" s="243"/>
      <c r="L45"/>
      <c r="M45"/>
      <c r="N45"/>
      <c r="O45"/>
      <c r="P45"/>
      <c r="Q45"/>
      <c r="R45"/>
      <c r="S45"/>
      <c r="T45"/>
    </row>
    <row r="46" spans="1:20" s="26" customFormat="1" ht="15.6" thickBot="1">
      <c r="A46" s="13"/>
      <c r="B46" s="14"/>
      <c r="C46" s="2"/>
      <c r="D46" s="19"/>
      <c r="E46" s="1"/>
      <c r="F46" s="6"/>
      <c r="G46" s="16"/>
      <c r="H46" s="6"/>
      <c r="I46" s="17"/>
      <c r="J46" s="288"/>
      <c r="L46"/>
      <c r="M46"/>
      <c r="N46"/>
      <c r="O46"/>
      <c r="P46"/>
      <c r="Q46"/>
      <c r="R46"/>
      <c r="S46"/>
      <c r="T46"/>
    </row>
    <row r="47" spans="1:20" s="26" customFormat="1" ht="15">
      <c r="A47" s="28" t="str">
        <f>A3</f>
        <v>01.</v>
      </c>
      <c r="B47" s="29"/>
      <c r="C47" s="30"/>
      <c r="D47" s="31" t="s">
        <v>42</v>
      </c>
      <c r="E47" s="29"/>
      <c r="F47" s="32"/>
      <c r="G47" s="32"/>
      <c r="H47" s="32"/>
      <c r="I47" s="33"/>
      <c r="J47" s="43">
        <f>SUM(J22:J44)</f>
        <v>0</v>
      </c>
      <c r="L47"/>
      <c r="M47"/>
      <c r="N47"/>
      <c r="O47"/>
      <c r="P47"/>
      <c r="Q47"/>
      <c r="R47"/>
      <c r="S47"/>
      <c r="T47"/>
    </row>
    <row r="48" spans="1:20" s="26" customFormat="1" ht="15">
      <c r="A48" s="13"/>
      <c r="B48" s="14"/>
      <c r="C48" s="2"/>
      <c r="D48" s="15"/>
      <c r="E48" s="1"/>
      <c r="F48" s="6"/>
      <c r="G48" s="16"/>
      <c r="H48" s="6"/>
      <c r="I48" s="17"/>
      <c r="J48" s="243"/>
      <c r="L48"/>
      <c r="M48"/>
      <c r="N48"/>
      <c r="O48"/>
      <c r="P48"/>
      <c r="Q48"/>
      <c r="R48"/>
      <c r="S48"/>
      <c r="T48"/>
    </row>
    <row r="49" spans="1:21" s="26" customFormat="1" ht="22.8">
      <c r="A49" s="13"/>
      <c r="B49" s="14"/>
      <c r="C49" s="2"/>
      <c r="D49" s="15" t="s">
        <v>1</v>
      </c>
      <c r="E49" s="1"/>
      <c r="F49" s="6"/>
      <c r="G49" s="16"/>
      <c r="H49" s="6"/>
      <c r="I49" s="17"/>
      <c r="J49" s="243">
        <f>J47*0.1</f>
        <v>0</v>
      </c>
      <c r="L49"/>
      <c r="M49"/>
      <c r="N49"/>
      <c r="O49"/>
      <c r="P49"/>
      <c r="Q49"/>
      <c r="R49"/>
      <c r="S49"/>
      <c r="T49"/>
    </row>
    <row r="50" spans="1:21" s="26" customFormat="1" ht="34.200000000000003">
      <c r="A50" s="13"/>
      <c r="B50" s="14"/>
      <c r="C50" s="2"/>
      <c r="D50" s="15" t="s">
        <v>0</v>
      </c>
      <c r="E50" s="1"/>
      <c r="F50" s="6"/>
      <c r="G50" s="16"/>
      <c r="H50" s="6"/>
      <c r="I50" s="17"/>
      <c r="J50" s="243"/>
      <c r="K50" s="72"/>
      <c r="L50"/>
      <c r="M50"/>
      <c r="N50"/>
      <c r="O50"/>
      <c r="P50"/>
      <c r="Q50"/>
      <c r="R50"/>
      <c r="S50"/>
      <c r="T50"/>
    </row>
    <row r="51" spans="1:21" ht="15.6" thickBot="1">
      <c r="D51" s="15"/>
      <c r="J51" s="75"/>
      <c r="K51" s="54"/>
      <c r="L51"/>
      <c r="M51"/>
      <c r="N51"/>
      <c r="O51"/>
      <c r="P51"/>
      <c r="Q51"/>
      <c r="R51"/>
      <c r="S51"/>
      <c r="T51"/>
      <c r="U51" s="26"/>
    </row>
    <row r="52" spans="1:21" ht="15">
      <c r="A52" s="34" t="str">
        <f>A3</f>
        <v>01.</v>
      </c>
      <c r="B52" s="29"/>
      <c r="C52" s="30"/>
      <c r="D52" s="31" t="s">
        <v>59</v>
      </c>
      <c r="E52" s="29"/>
      <c r="F52" s="32"/>
      <c r="G52" s="32"/>
      <c r="H52" s="32"/>
      <c r="I52" s="33"/>
      <c r="J52" s="43">
        <f>SUM(J47:J49)</f>
        <v>0</v>
      </c>
      <c r="K52" s="54"/>
      <c r="L52"/>
      <c r="M52"/>
      <c r="N52"/>
      <c r="O52"/>
      <c r="P52"/>
      <c r="Q52"/>
      <c r="R52"/>
      <c r="S52"/>
      <c r="T52"/>
      <c r="U52" s="26"/>
    </row>
    <row r="53" spans="1:21" ht="16.5" customHeight="1">
      <c r="A53" s="35" t="str">
        <f>IF(OR(B53="",B53= " ")," ",$A$3)</f>
        <v xml:space="preserve"> </v>
      </c>
      <c r="B53" s="7" t="str">
        <f>IF(AND(D53&gt;0,NOT(D53=" "),NOT(D52&gt;0)),1+(COUNTIF($B$3:B52,"&gt;0"))," ")</f>
        <v xml:space="preserve"> </v>
      </c>
      <c r="J53" s="74"/>
      <c r="K53" s="54"/>
      <c r="L53"/>
      <c r="M53"/>
      <c r="N53"/>
      <c r="O53"/>
      <c r="P53"/>
      <c r="Q53"/>
      <c r="R53"/>
      <c r="S53"/>
      <c r="T53"/>
      <c r="U53" s="26"/>
    </row>
    <row r="54" spans="1:21" ht="15">
      <c r="A54" s="35" t="str">
        <f>IF(OR(B54="",B54= " ")," ",$A$3)</f>
        <v xml:space="preserve"> </v>
      </c>
      <c r="B54" s="7" t="str">
        <f>IF(AND(D54&gt;0,NOT(D54=" "),NOT(D53&gt;0)),1+(COUNTIF($B$3:B53,"&gt;0"))," ")</f>
        <v xml:space="preserve"> </v>
      </c>
      <c r="J54" s="74"/>
      <c r="K54" s="54"/>
      <c r="L54"/>
      <c r="M54"/>
      <c r="N54"/>
      <c r="O54"/>
      <c r="P54"/>
      <c r="Q54"/>
      <c r="R54"/>
      <c r="S54"/>
      <c r="T54"/>
      <c r="U54" s="26"/>
    </row>
    <row r="55" spans="1:21" ht="15">
      <c r="A55" s="25"/>
      <c r="B55" s="25"/>
      <c r="C55" s="36"/>
      <c r="D55" s="25"/>
      <c r="E55" s="25"/>
      <c r="F55" s="37"/>
      <c r="G55" s="37"/>
      <c r="H55" s="37"/>
      <c r="I55" s="37"/>
      <c r="J55" s="44"/>
      <c r="K55" s="57"/>
      <c r="L55"/>
      <c r="M55"/>
      <c r="N55"/>
      <c r="O55"/>
      <c r="P55"/>
      <c r="Q55"/>
      <c r="R55"/>
      <c r="S55"/>
      <c r="T55"/>
      <c r="U55" s="26"/>
    </row>
    <row r="56" spans="1:21" ht="15">
      <c r="L56"/>
      <c r="M56"/>
      <c r="N56"/>
      <c r="O56"/>
      <c r="P56"/>
      <c r="Q56"/>
      <c r="R56"/>
      <c r="S56"/>
      <c r="T56"/>
      <c r="U56" s="26"/>
    </row>
    <row r="57" spans="1:21" ht="15">
      <c r="L57"/>
      <c r="M57"/>
      <c r="N57"/>
      <c r="O57"/>
      <c r="P57"/>
      <c r="Q57"/>
      <c r="R57"/>
      <c r="S57"/>
      <c r="T57"/>
      <c r="U57" s="26"/>
    </row>
    <row r="58" spans="1:21" ht="15">
      <c r="L58"/>
      <c r="M58"/>
      <c r="N58"/>
      <c r="O58"/>
      <c r="P58"/>
      <c r="Q58"/>
      <c r="R58"/>
      <c r="S58"/>
      <c r="T58"/>
      <c r="U58" s="26"/>
    </row>
    <row r="59" spans="1:21" ht="15">
      <c r="L59"/>
      <c r="M59"/>
      <c r="N59"/>
      <c r="O59"/>
      <c r="P59"/>
      <c r="Q59"/>
      <c r="R59"/>
      <c r="S59"/>
      <c r="T59"/>
      <c r="U59" s="26"/>
    </row>
    <row r="60" spans="1:21" ht="15">
      <c r="L60"/>
      <c r="M60"/>
      <c r="N60"/>
      <c r="O60"/>
      <c r="P60"/>
      <c r="Q60"/>
      <c r="R60"/>
      <c r="S60"/>
      <c r="T60"/>
      <c r="U60" s="26"/>
    </row>
    <row r="61" spans="1:21" ht="15">
      <c r="L61"/>
      <c r="M61"/>
      <c r="N61"/>
      <c r="O61"/>
      <c r="P61"/>
      <c r="Q61"/>
      <c r="R61"/>
      <c r="S61"/>
      <c r="T61"/>
      <c r="U61" s="26"/>
    </row>
    <row r="62" spans="1:21" ht="15">
      <c r="L62"/>
      <c r="M62"/>
      <c r="N62"/>
      <c r="O62"/>
      <c r="P62"/>
      <c r="Q62"/>
      <c r="R62"/>
      <c r="S62"/>
      <c r="T62"/>
      <c r="U62" s="26"/>
    </row>
    <row r="63" spans="1:21" ht="15">
      <c r="L63"/>
      <c r="M63"/>
      <c r="N63"/>
      <c r="O63"/>
      <c r="P63"/>
      <c r="Q63"/>
      <c r="R63"/>
      <c r="S63"/>
      <c r="T63"/>
      <c r="U63" s="26"/>
    </row>
    <row r="64" spans="1:21" ht="15">
      <c r="L64"/>
      <c r="M64"/>
      <c r="N64"/>
      <c r="O64"/>
      <c r="P64"/>
      <c r="Q64"/>
      <c r="R64"/>
      <c r="S64"/>
      <c r="T64"/>
      <c r="U64" s="26"/>
    </row>
    <row r="65" spans="12:21" ht="15">
      <c r="L65"/>
      <c r="M65"/>
      <c r="N65"/>
      <c r="O65"/>
      <c r="P65"/>
      <c r="Q65"/>
      <c r="R65"/>
      <c r="S65"/>
      <c r="T65"/>
      <c r="U65" s="26"/>
    </row>
    <row r="66" spans="12:21" ht="15">
      <c r="L66"/>
      <c r="M66"/>
      <c r="N66"/>
      <c r="O66"/>
      <c r="P66"/>
      <c r="Q66"/>
      <c r="R66"/>
      <c r="S66"/>
      <c r="T66"/>
    </row>
    <row r="67" spans="12:21" ht="15">
      <c r="L67"/>
      <c r="M67"/>
      <c r="N67"/>
      <c r="O67"/>
      <c r="P67"/>
      <c r="Q67"/>
      <c r="R67"/>
      <c r="S67"/>
      <c r="T67"/>
    </row>
    <row r="68" spans="12:21" ht="15">
      <c r="L68"/>
      <c r="M68"/>
      <c r="N68"/>
      <c r="O68"/>
      <c r="P68"/>
      <c r="Q68"/>
      <c r="R68"/>
      <c r="S68"/>
      <c r="T68"/>
    </row>
    <row r="69" spans="12:21" ht="15">
      <c r="L69"/>
      <c r="M69"/>
      <c r="N69"/>
      <c r="O69"/>
      <c r="P69"/>
      <c r="Q69"/>
      <c r="R69"/>
      <c r="S69"/>
      <c r="T69"/>
    </row>
    <row r="70" spans="12:21" ht="15">
      <c r="L70"/>
      <c r="M70"/>
      <c r="N70"/>
      <c r="O70"/>
      <c r="P70"/>
      <c r="Q70"/>
      <c r="R70"/>
      <c r="S70"/>
      <c r="T70"/>
    </row>
    <row r="71" spans="12:21" ht="15">
      <c r="L71"/>
      <c r="M71"/>
      <c r="N71"/>
      <c r="O71"/>
      <c r="P71"/>
      <c r="Q71"/>
      <c r="R71"/>
      <c r="S71"/>
      <c r="T71"/>
    </row>
    <row r="72" spans="12:21" ht="15">
      <c r="L72"/>
      <c r="M72"/>
      <c r="N72"/>
      <c r="O72"/>
      <c r="P72"/>
      <c r="Q72"/>
      <c r="R72"/>
      <c r="S72"/>
      <c r="T72"/>
    </row>
    <row r="73" spans="12:21" ht="15">
      <c r="L73"/>
      <c r="M73"/>
      <c r="N73"/>
      <c r="O73"/>
      <c r="P73"/>
      <c r="Q73"/>
      <c r="R73"/>
      <c r="S73"/>
      <c r="T73"/>
    </row>
    <row r="74" spans="12:21" ht="15">
      <c r="L74"/>
      <c r="M74"/>
      <c r="N74"/>
      <c r="O74"/>
      <c r="P74"/>
      <c r="Q74"/>
      <c r="R74"/>
      <c r="S74"/>
      <c r="T74"/>
    </row>
    <row r="75" spans="12:21" ht="15">
      <c r="L75"/>
      <c r="M75"/>
      <c r="N75"/>
      <c r="O75"/>
      <c r="P75"/>
      <c r="Q75"/>
      <c r="R75"/>
      <c r="S75"/>
      <c r="T75"/>
    </row>
    <row r="76" spans="12:21" ht="15">
      <c r="L76"/>
      <c r="M76"/>
      <c r="N76"/>
      <c r="O76"/>
      <c r="P76"/>
      <c r="Q76"/>
      <c r="R76"/>
      <c r="S76"/>
      <c r="T76"/>
    </row>
    <row r="77" spans="12:21" ht="15">
      <c r="L77"/>
      <c r="M77"/>
      <c r="N77"/>
      <c r="O77"/>
      <c r="P77"/>
      <c r="Q77"/>
      <c r="R77"/>
      <c r="S77"/>
      <c r="T77"/>
    </row>
    <row r="78" spans="12:21" ht="15">
      <c r="L78"/>
      <c r="M78"/>
      <c r="N78"/>
      <c r="O78"/>
      <c r="P78"/>
      <c r="Q78"/>
      <c r="R78"/>
      <c r="S78"/>
      <c r="T78"/>
    </row>
    <row r="79" spans="12:21" ht="15">
      <c r="L79"/>
      <c r="M79"/>
      <c r="N79"/>
      <c r="O79"/>
      <c r="P79"/>
      <c r="Q79"/>
      <c r="R79"/>
      <c r="S79"/>
      <c r="T79"/>
    </row>
    <row r="80" spans="12:21" ht="15">
      <c r="L80"/>
      <c r="M80"/>
      <c r="N80"/>
      <c r="O80"/>
      <c r="P80"/>
      <c r="Q80"/>
      <c r="R80"/>
      <c r="S80"/>
      <c r="T80"/>
    </row>
    <row r="81" spans="12:20" ht="15">
      <c r="L81"/>
      <c r="M81"/>
      <c r="N81"/>
      <c r="O81"/>
      <c r="P81"/>
      <c r="Q81"/>
      <c r="R81"/>
      <c r="S81"/>
      <c r="T81"/>
    </row>
    <row r="82" spans="12:20" ht="15">
      <c r="L82"/>
      <c r="M82"/>
      <c r="N82"/>
      <c r="O82"/>
      <c r="P82"/>
      <c r="Q82"/>
      <c r="R82"/>
      <c r="S82"/>
      <c r="T82"/>
    </row>
    <row r="83" spans="12:20" ht="15">
      <c r="L83"/>
      <c r="M83"/>
      <c r="N83"/>
      <c r="O83"/>
      <c r="P83"/>
      <c r="Q83"/>
      <c r="R83"/>
      <c r="S83"/>
      <c r="T83"/>
    </row>
    <row r="84" spans="12:20" ht="15">
      <c r="L84"/>
      <c r="M84"/>
      <c r="N84"/>
      <c r="O84"/>
      <c r="P84"/>
      <c r="Q84"/>
      <c r="R84"/>
      <c r="S84"/>
      <c r="T84"/>
    </row>
    <row r="85" spans="12:20" ht="15">
      <c r="L85"/>
      <c r="M85"/>
      <c r="N85"/>
      <c r="O85"/>
      <c r="P85"/>
      <c r="Q85"/>
      <c r="R85"/>
      <c r="S85"/>
      <c r="T85"/>
    </row>
    <row r="86" spans="12:20" ht="15">
      <c r="L86"/>
      <c r="M86"/>
      <c r="N86"/>
      <c r="O86"/>
      <c r="P86"/>
      <c r="Q86"/>
      <c r="R86"/>
      <c r="S86"/>
      <c r="T86"/>
    </row>
    <row r="87" spans="12:20" ht="15">
      <c r="L87"/>
      <c r="M87"/>
      <c r="N87"/>
      <c r="O87"/>
      <c r="P87"/>
      <c r="Q87"/>
      <c r="R87"/>
      <c r="S87"/>
      <c r="T87"/>
    </row>
    <row r="88" spans="12:20" ht="15">
      <c r="L88"/>
      <c r="M88"/>
      <c r="N88"/>
      <c r="O88"/>
      <c r="P88"/>
      <c r="Q88"/>
      <c r="R88"/>
      <c r="S88"/>
      <c r="T88"/>
    </row>
    <row r="89" spans="12:20" ht="15">
      <c r="L89"/>
      <c r="M89"/>
      <c r="N89"/>
      <c r="O89"/>
      <c r="P89"/>
      <c r="Q89"/>
      <c r="R89"/>
      <c r="S89"/>
      <c r="T89"/>
    </row>
    <row r="90" spans="12:20" ht="15">
      <c r="L90"/>
      <c r="M90"/>
      <c r="N90"/>
      <c r="O90"/>
      <c r="P90"/>
      <c r="Q90"/>
      <c r="R90"/>
      <c r="S90"/>
      <c r="T90"/>
    </row>
    <row r="91" spans="12:20" ht="15">
      <c r="L91"/>
      <c r="M91"/>
      <c r="N91"/>
      <c r="O91"/>
      <c r="P91"/>
      <c r="Q91"/>
      <c r="R91"/>
      <c r="S91"/>
      <c r="T91"/>
    </row>
    <row r="92" spans="12:20" ht="15">
      <c r="L92"/>
      <c r="M92"/>
      <c r="N92"/>
      <c r="O92"/>
      <c r="P92"/>
      <c r="Q92"/>
      <c r="R92"/>
      <c r="S92"/>
      <c r="T92"/>
    </row>
    <row r="93" spans="12:20" ht="15">
      <c r="L93"/>
      <c r="M93"/>
      <c r="N93"/>
      <c r="O93"/>
      <c r="P93"/>
      <c r="Q93"/>
      <c r="R93"/>
      <c r="S93"/>
      <c r="T93"/>
    </row>
    <row r="94" spans="12:20" ht="15">
      <c r="L94"/>
      <c r="M94"/>
      <c r="N94"/>
      <c r="O94"/>
      <c r="P94"/>
      <c r="Q94"/>
      <c r="R94"/>
      <c r="S94"/>
      <c r="T94"/>
    </row>
    <row r="95" spans="12:20" ht="15">
      <c r="L95"/>
      <c r="M95"/>
      <c r="N95"/>
      <c r="O95"/>
      <c r="P95"/>
      <c r="Q95"/>
      <c r="R95"/>
      <c r="S95"/>
      <c r="T95"/>
    </row>
    <row r="96" spans="12:20" ht="15">
      <c r="L96"/>
      <c r="M96"/>
      <c r="N96"/>
      <c r="O96"/>
      <c r="P96"/>
      <c r="Q96"/>
      <c r="R96"/>
      <c r="S96"/>
      <c r="T96"/>
    </row>
    <row r="97" spans="12:20" ht="15">
      <c r="L97"/>
      <c r="M97"/>
      <c r="N97"/>
      <c r="O97"/>
      <c r="P97"/>
      <c r="Q97"/>
      <c r="R97"/>
      <c r="S97"/>
      <c r="T97"/>
    </row>
    <row r="98" spans="12:20" ht="15">
      <c r="L98"/>
      <c r="M98"/>
      <c r="N98"/>
      <c r="O98"/>
      <c r="P98"/>
      <c r="Q98"/>
      <c r="R98"/>
      <c r="S98"/>
      <c r="T98"/>
    </row>
    <row r="99" spans="12:20" ht="15">
      <c r="L99"/>
      <c r="M99"/>
      <c r="N99"/>
      <c r="O99"/>
      <c r="P99"/>
      <c r="Q99"/>
      <c r="R99"/>
      <c r="S99"/>
      <c r="T99"/>
    </row>
    <row r="100" spans="12:20" ht="15">
      <c r="L100"/>
      <c r="M100"/>
      <c r="N100"/>
      <c r="O100"/>
      <c r="P100"/>
      <c r="Q100"/>
      <c r="R100"/>
      <c r="S100"/>
      <c r="T100"/>
    </row>
    <row r="101" spans="12:20" ht="15">
      <c r="L101"/>
      <c r="M101"/>
      <c r="N101"/>
      <c r="O101"/>
      <c r="P101"/>
      <c r="Q101"/>
      <c r="R101"/>
      <c r="S101"/>
      <c r="T101"/>
    </row>
    <row r="102" spans="12:20" ht="15">
      <c r="L102"/>
      <c r="M102"/>
      <c r="N102"/>
      <c r="O102"/>
      <c r="P102"/>
      <c r="Q102"/>
      <c r="R102"/>
      <c r="S102"/>
      <c r="T102"/>
    </row>
    <row r="103" spans="12:20" ht="15">
      <c r="L103"/>
      <c r="M103"/>
      <c r="N103"/>
      <c r="O103"/>
      <c r="P103"/>
      <c r="Q103"/>
      <c r="R103"/>
      <c r="S103"/>
      <c r="T103"/>
    </row>
    <row r="104" spans="12:20" ht="15">
      <c r="L104"/>
      <c r="M104"/>
      <c r="N104"/>
      <c r="O104"/>
      <c r="P104"/>
      <c r="Q104"/>
      <c r="R104"/>
      <c r="S104"/>
      <c r="T104"/>
    </row>
    <row r="105" spans="12:20" ht="15">
      <c r="L105"/>
      <c r="M105"/>
      <c r="N105"/>
      <c r="O105"/>
      <c r="P105"/>
      <c r="Q105"/>
      <c r="R105"/>
      <c r="S105"/>
      <c r="T105"/>
    </row>
    <row r="106" spans="12:20" ht="15">
      <c r="L106"/>
      <c r="M106"/>
      <c r="N106"/>
      <c r="O106"/>
      <c r="P106"/>
      <c r="Q106"/>
      <c r="R106"/>
      <c r="S106"/>
      <c r="T106"/>
    </row>
    <row r="107" spans="12:20" ht="15">
      <c r="L107"/>
      <c r="M107"/>
      <c r="N107"/>
      <c r="O107"/>
      <c r="P107"/>
      <c r="Q107"/>
      <c r="R107"/>
      <c r="S107"/>
      <c r="T107"/>
    </row>
    <row r="108" spans="12:20" ht="15">
      <c r="L108"/>
      <c r="M108"/>
      <c r="N108"/>
      <c r="O108"/>
      <c r="P108"/>
      <c r="Q108"/>
      <c r="R108"/>
      <c r="S108"/>
      <c r="T108"/>
    </row>
    <row r="109" spans="12:20" ht="15">
      <c r="L109"/>
      <c r="M109"/>
      <c r="N109"/>
      <c r="O109"/>
      <c r="P109"/>
      <c r="Q109"/>
      <c r="R109"/>
      <c r="S109"/>
      <c r="T109"/>
    </row>
    <row r="110" spans="12:20" ht="15">
      <c r="L110"/>
      <c r="M110"/>
      <c r="N110"/>
      <c r="O110"/>
      <c r="P110"/>
      <c r="Q110"/>
      <c r="R110"/>
      <c r="S110"/>
      <c r="T110"/>
    </row>
    <row r="111" spans="12:20" ht="15">
      <c r="L111"/>
      <c r="M111"/>
      <c r="N111"/>
      <c r="O111"/>
      <c r="P111"/>
      <c r="Q111"/>
      <c r="R111"/>
      <c r="S111"/>
      <c r="T111"/>
    </row>
    <row r="112" spans="12:20" ht="15">
      <c r="L112"/>
      <c r="M112"/>
      <c r="N112"/>
      <c r="O112"/>
      <c r="P112"/>
      <c r="Q112"/>
      <c r="R112"/>
      <c r="S112"/>
      <c r="T112"/>
    </row>
    <row r="113" spans="12:20" ht="15">
      <c r="L113"/>
      <c r="M113"/>
      <c r="N113"/>
      <c r="O113"/>
      <c r="P113"/>
      <c r="Q113"/>
      <c r="R113"/>
      <c r="S113"/>
      <c r="T113"/>
    </row>
    <row r="114" spans="12:20" ht="15">
      <c r="L114"/>
      <c r="M114"/>
      <c r="N114"/>
      <c r="O114"/>
      <c r="P114"/>
      <c r="Q114"/>
      <c r="R114"/>
      <c r="S114"/>
      <c r="T114"/>
    </row>
    <row r="115" spans="12:20" ht="15">
      <c r="L115"/>
      <c r="M115"/>
      <c r="N115"/>
      <c r="O115"/>
      <c r="P115"/>
      <c r="Q115"/>
      <c r="R115"/>
      <c r="S115"/>
      <c r="T115"/>
    </row>
    <row r="116" spans="12:20" ht="15">
      <c r="L116"/>
      <c r="M116"/>
      <c r="N116"/>
      <c r="O116"/>
      <c r="P116"/>
      <c r="Q116"/>
      <c r="R116"/>
      <c r="S116"/>
      <c r="T116"/>
    </row>
    <row r="117" spans="12:20" ht="15">
      <c r="L117"/>
      <c r="M117"/>
      <c r="N117"/>
      <c r="O117"/>
      <c r="P117"/>
      <c r="Q117"/>
      <c r="R117"/>
      <c r="S117"/>
      <c r="T117"/>
    </row>
    <row r="118" spans="12:20" ht="15">
      <c r="L118"/>
      <c r="M118"/>
      <c r="N118"/>
      <c r="O118"/>
      <c r="P118"/>
      <c r="Q118"/>
      <c r="R118"/>
      <c r="S118"/>
      <c r="T118"/>
    </row>
    <row r="119" spans="12:20" ht="15">
      <c r="L119"/>
      <c r="M119"/>
      <c r="N119"/>
      <c r="O119"/>
      <c r="P119"/>
      <c r="Q119"/>
      <c r="R119"/>
      <c r="S119"/>
      <c r="T119"/>
    </row>
    <row r="120" spans="12:20" ht="15">
      <c r="L120"/>
      <c r="M120"/>
      <c r="N120"/>
      <c r="O120"/>
      <c r="P120"/>
      <c r="Q120"/>
      <c r="R120"/>
      <c r="S120"/>
      <c r="T120"/>
    </row>
    <row r="121" spans="12:20" ht="15">
      <c r="L121"/>
      <c r="M121"/>
      <c r="N121"/>
      <c r="O121"/>
      <c r="P121"/>
      <c r="Q121"/>
      <c r="R121"/>
      <c r="S121"/>
      <c r="T121"/>
    </row>
    <row r="122" spans="12:20" ht="15">
      <c r="L122"/>
      <c r="M122"/>
      <c r="N122"/>
      <c r="O122"/>
      <c r="P122"/>
      <c r="Q122"/>
      <c r="R122"/>
      <c r="S122"/>
      <c r="T122"/>
    </row>
    <row r="123" spans="12:20" ht="15">
      <c r="L123"/>
      <c r="M123"/>
      <c r="N123"/>
      <c r="O123"/>
      <c r="P123"/>
      <c r="Q123"/>
      <c r="R123"/>
      <c r="S123"/>
      <c r="T123"/>
    </row>
    <row r="124" spans="12:20" ht="15">
      <c r="L124"/>
      <c r="M124"/>
      <c r="N124"/>
      <c r="O124"/>
      <c r="P124"/>
      <c r="Q124"/>
      <c r="R124"/>
      <c r="S124"/>
      <c r="T124"/>
    </row>
    <row r="125" spans="12:20" ht="15">
      <c r="L125"/>
      <c r="M125"/>
      <c r="N125"/>
      <c r="O125"/>
      <c r="P125"/>
      <c r="Q125"/>
      <c r="R125"/>
      <c r="S125"/>
      <c r="T125"/>
    </row>
    <row r="126" spans="12:20" ht="15">
      <c r="L126"/>
      <c r="M126"/>
      <c r="N126"/>
      <c r="O126"/>
      <c r="P126"/>
      <c r="Q126"/>
      <c r="R126"/>
      <c r="S126"/>
      <c r="T126"/>
    </row>
    <row r="127" spans="12:20" ht="15">
      <c r="L127"/>
      <c r="M127"/>
      <c r="N127"/>
      <c r="O127"/>
      <c r="P127"/>
      <c r="Q127"/>
      <c r="R127"/>
      <c r="S127"/>
      <c r="T127"/>
    </row>
    <row r="128" spans="12:20" ht="15">
      <c r="L128"/>
      <c r="M128"/>
      <c r="N128"/>
      <c r="O128"/>
      <c r="P128"/>
      <c r="Q128"/>
      <c r="R128"/>
      <c r="S128"/>
      <c r="T128"/>
    </row>
    <row r="129" spans="12:20" ht="15">
      <c r="L129"/>
      <c r="M129"/>
      <c r="N129"/>
      <c r="O129"/>
      <c r="P129"/>
      <c r="Q129"/>
      <c r="R129"/>
      <c r="S129"/>
      <c r="T129"/>
    </row>
    <row r="130" spans="12:20" ht="15">
      <c r="L130"/>
      <c r="M130"/>
      <c r="N130"/>
      <c r="O130"/>
      <c r="P130"/>
      <c r="Q130"/>
      <c r="R130"/>
      <c r="S130"/>
      <c r="T130"/>
    </row>
    <row r="131" spans="12:20" ht="15">
      <c r="L131"/>
      <c r="M131"/>
      <c r="N131"/>
      <c r="O131"/>
      <c r="P131"/>
      <c r="Q131"/>
      <c r="R131"/>
      <c r="S131"/>
      <c r="T131"/>
    </row>
    <row r="132" spans="12:20" ht="15">
      <c r="L132"/>
      <c r="M132"/>
      <c r="N132"/>
      <c r="O132"/>
      <c r="P132"/>
      <c r="Q132"/>
      <c r="R132"/>
      <c r="S132"/>
      <c r="T132"/>
    </row>
    <row r="133" spans="12:20" ht="15">
      <c r="L133"/>
      <c r="M133"/>
      <c r="N133"/>
      <c r="O133"/>
      <c r="P133"/>
      <c r="Q133"/>
      <c r="R133"/>
      <c r="S133"/>
      <c r="T133"/>
    </row>
    <row r="134" spans="12:20" ht="15">
      <c r="L134"/>
      <c r="M134"/>
      <c r="N134"/>
      <c r="O134"/>
      <c r="P134"/>
      <c r="Q134"/>
      <c r="R134"/>
      <c r="S134"/>
      <c r="T134"/>
    </row>
    <row r="135" spans="12:20" ht="15">
      <c r="L135"/>
      <c r="M135"/>
      <c r="N135"/>
      <c r="O135"/>
      <c r="P135"/>
      <c r="Q135"/>
      <c r="R135"/>
      <c r="S135"/>
      <c r="T135"/>
    </row>
    <row r="136" spans="12:20" ht="15">
      <c r="L136"/>
      <c r="M136"/>
      <c r="N136"/>
      <c r="O136"/>
      <c r="P136"/>
      <c r="Q136"/>
      <c r="R136"/>
      <c r="S136"/>
      <c r="T136"/>
    </row>
    <row r="137" spans="12:20" ht="15">
      <c r="L137"/>
      <c r="M137"/>
      <c r="N137"/>
      <c r="O137"/>
      <c r="P137"/>
      <c r="Q137"/>
      <c r="R137"/>
      <c r="S137"/>
      <c r="T137"/>
    </row>
    <row r="138" spans="12:20" ht="15">
      <c r="L138"/>
      <c r="M138"/>
      <c r="N138"/>
      <c r="O138"/>
      <c r="P138"/>
      <c r="Q138"/>
      <c r="R138"/>
      <c r="S138"/>
      <c r="T138"/>
    </row>
    <row r="139" spans="12:20" ht="15">
      <c r="L139"/>
      <c r="M139"/>
      <c r="N139"/>
      <c r="O139"/>
      <c r="P139"/>
      <c r="Q139"/>
      <c r="R139"/>
      <c r="S139"/>
      <c r="T139"/>
    </row>
    <row r="140" spans="12:20" ht="15">
      <c r="L140"/>
      <c r="M140"/>
      <c r="N140"/>
      <c r="O140"/>
      <c r="P140"/>
      <c r="Q140"/>
      <c r="R140"/>
      <c r="S140"/>
      <c r="T140"/>
    </row>
    <row r="141" spans="12:20" ht="15">
      <c r="L141"/>
      <c r="M141"/>
      <c r="N141"/>
      <c r="O141"/>
      <c r="P141"/>
      <c r="Q141"/>
      <c r="R141"/>
      <c r="S141"/>
      <c r="T141"/>
    </row>
    <row r="142" spans="12:20" ht="15">
      <c r="L142"/>
      <c r="M142"/>
      <c r="N142"/>
      <c r="O142"/>
      <c r="P142"/>
      <c r="Q142"/>
      <c r="R142"/>
      <c r="S142"/>
      <c r="T142"/>
    </row>
    <row r="143" spans="12:20" ht="15">
      <c r="L143"/>
      <c r="M143"/>
      <c r="N143"/>
      <c r="O143"/>
      <c r="P143"/>
      <c r="Q143"/>
      <c r="R143"/>
      <c r="S143"/>
      <c r="T143"/>
    </row>
    <row r="144" spans="12:20" ht="15">
      <c r="L144"/>
      <c r="M144"/>
      <c r="N144"/>
      <c r="O144"/>
      <c r="P144"/>
      <c r="Q144"/>
      <c r="R144"/>
      <c r="S144"/>
      <c r="T144"/>
    </row>
    <row r="145" spans="12:20" ht="15">
      <c r="L145"/>
      <c r="M145"/>
      <c r="N145"/>
      <c r="O145"/>
      <c r="P145"/>
      <c r="Q145"/>
      <c r="R145"/>
      <c r="S145"/>
      <c r="T145"/>
    </row>
    <row r="146" spans="12:20" ht="15">
      <c r="L146"/>
      <c r="M146"/>
      <c r="N146"/>
      <c r="O146"/>
      <c r="P146"/>
      <c r="Q146"/>
      <c r="R146"/>
      <c r="S146"/>
      <c r="T146"/>
    </row>
    <row r="147" spans="12:20" ht="15">
      <c r="L147"/>
      <c r="M147"/>
      <c r="N147"/>
      <c r="O147"/>
      <c r="P147"/>
      <c r="Q147"/>
      <c r="R147"/>
      <c r="S147"/>
      <c r="T147"/>
    </row>
    <row r="148" spans="12:20" ht="15">
      <c r="L148"/>
      <c r="M148"/>
      <c r="N148"/>
      <c r="O148"/>
      <c r="P148"/>
      <c r="Q148"/>
      <c r="R148"/>
      <c r="S148"/>
      <c r="T148"/>
    </row>
    <row r="149" spans="12:20" ht="15">
      <c r="L149"/>
      <c r="M149"/>
      <c r="N149"/>
      <c r="O149"/>
      <c r="P149"/>
      <c r="Q149"/>
      <c r="R149"/>
      <c r="S149"/>
      <c r="T149"/>
    </row>
    <row r="150" spans="12:20" ht="15">
      <c r="L150"/>
      <c r="M150"/>
      <c r="N150"/>
      <c r="O150"/>
      <c r="P150"/>
      <c r="Q150"/>
      <c r="R150"/>
      <c r="S150"/>
      <c r="T150"/>
    </row>
    <row r="151" spans="12:20" ht="15">
      <c r="L151"/>
      <c r="M151"/>
      <c r="N151"/>
      <c r="O151"/>
      <c r="P151"/>
      <c r="Q151"/>
      <c r="R151"/>
      <c r="S151"/>
      <c r="T151"/>
    </row>
    <row r="152" spans="12:20" ht="15">
      <c r="L152"/>
      <c r="M152"/>
      <c r="N152"/>
      <c r="O152"/>
      <c r="P152"/>
      <c r="Q152"/>
      <c r="R152"/>
      <c r="S152"/>
      <c r="T152"/>
    </row>
    <row r="153" spans="12:20" ht="15">
      <c r="L153"/>
      <c r="M153"/>
      <c r="N153"/>
      <c r="O153"/>
      <c r="P153"/>
      <c r="Q153"/>
      <c r="R153"/>
      <c r="S153"/>
      <c r="T153"/>
    </row>
    <row r="154" spans="12:20" ht="15">
      <c r="L154"/>
      <c r="M154"/>
      <c r="N154"/>
      <c r="O154"/>
      <c r="P154"/>
      <c r="Q154"/>
      <c r="R154"/>
      <c r="S154"/>
      <c r="T154"/>
    </row>
    <row r="155" spans="12:20" ht="15">
      <c r="L155"/>
      <c r="M155"/>
      <c r="N155"/>
      <c r="O155"/>
      <c r="P155"/>
      <c r="Q155"/>
      <c r="R155"/>
      <c r="S155"/>
      <c r="T155"/>
    </row>
    <row r="156" spans="12:20" ht="15">
      <c r="L156"/>
      <c r="M156"/>
      <c r="N156"/>
      <c r="O156"/>
      <c r="P156"/>
      <c r="Q156"/>
      <c r="R156"/>
      <c r="S156"/>
      <c r="T156"/>
    </row>
    <row r="157" spans="12:20" ht="15">
      <c r="L157"/>
      <c r="M157"/>
      <c r="N157"/>
      <c r="O157"/>
      <c r="P157"/>
      <c r="Q157"/>
      <c r="R157"/>
      <c r="S157"/>
      <c r="T157"/>
    </row>
    <row r="158" spans="12:20" ht="15">
      <c r="L158"/>
      <c r="M158"/>
      <c r="N158"/>
      <c r="O158"/>
      <c r="P158"/>
      <c r="Q158"/>
      <c r="R158"/>
      <c r="S158"/>
      <c r="T158"/>
    </row>
    <row r="159" spans="12:20" ht="15">
      <c r="L159"/>
      <c r="M159"/>
      <c r="N159"/>
      <c r="O159"/>
      <c r="P159"/>
      <c r="Q159"/>
      <c r="R159"/>
      <c r="S159"/>
      <c r="T159"/>
    </row>
    <row r="160" spans="12:20" ht="15">
      <c r="L160"/>
      <c r="M160"/>
      <c r="N160"/>
      <c r="O160"/>
      <c r="P160"/>
      <c r="Q160"/>
      <c r="R160"/>
      <c r="S160"/>
      <c r="T160"/>
    </row>
    <row r="161" spans="12:20" ht="15">
      <c r="L161"/>
      <c r="M161"/>
      <c r="N161"/>
      <c r="O161"/>
      <c r="P161"/>
      <c r="Q161"/>
      <c r="R161"/>
      <c r="S161"/>
      <c r="T161"/>
    </row>
    <row r="162" spans="12:20" ht="15">
      <c r="L162"/>
      <c r="M162"/>
      <c r="N162"/>
      <c r="O162"/>
      <c r="P162"/>
      <c r="Q162"/>
      <c r="R162"/>
      <c r="S162"/>
      <c r="T162"/>
    </row>
    <row r="163" spans="12:20" ht="15">
      <c r="L163"/>
      <c r="M163"/>
      <c r="N163"/>
      <c r="O163"/>
      <c r="P163"/>
      <c r="Q163"/>
      <c r="R163"/>
      <c r="S163"/>
      <c r="T163"/>
    </row>
    <row r="164" spans="12:20" ht="15">
      <c r="L164"/>
      <c r="M164"/>
      <c r="N164"/>
      <c r="O164"/>
      <c r="P164"/>
      <c r="Q164"/>
      <c r="R164"/>
      <c r="S164"/>
      <c r="T164"/>
    </row>
  </sheetData>
  <phoneticPr fontId="0" type="noConversion"/>
  <pageMargins left="0.94488188976377963" right="0.55118110236220474" top="1.0236220472440944" bottom="0.78740157480314965" header="0.43307086614173229" footer="0.51181102362204722"/>
  <pageSetup paperSize="9" scale="90" orientation="portrait" r:id="rId1"/>
  <headerFooter alignWithMargins="0">
    <oddHeader xml:space="preserve">&amp;L&amp;9Ured ovlaštene arhitektice Zrinka Salopek Debelić
Investitor: Pučko otvoreno učilište Rab, Bobotine 1/A, Rab 
Građevina: Unutrašnje uređenje poslovnog prostora u prizemlju zgrade
</oddHeader>
    <oddFooter>&amp;L&amp;10 1. PRIPREMNI RADOVI, RUŠENJA I DEMONTAŽE &amp;R&amp;"Arial,Regular"&amp;10Str. &amp;P/&amp;N</oddFooter>
  </headerFooter>
  <colBreaks count="1" manualBreakCount="1">
    <brk id="10" min="1" max="2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Z62"/>
  <sheetViews>
    <sheetView zoomScaleNormal="100" zoomScaleSheetLayoutView="130" workbookViewId="0">
      <selection activeCell="D28" sqref="D28"/>
    </sheetView>
  </sheetViews>
  <sheetFormatPr defaultColWidth="8.81640625" defaultRowHeight="11.4"/>
  <cols>
    <col min="1" max="1" width="3.453125" style="61" customWidth="1"/>
    <col min="2" max="2" width="3.08984375" style="1" customWidth="1"/>
    <col min="3" max="3" width="2.36328125" style="1" customWidth="1"/>
    <col min="4" max="4" width="36.36328125" style="1" customWidth="1"/>
    <col min="5" max="5" width="4.54296875" style="1" customWidth="1"/>
    <col min="6" max="6" width="7.36328125" style="6" hidden="1" customWidth="1"/>
    <col min="7" max="7" width="7.36328125" style="6" customWidth="1"/>
    <col min="8" max="11" width="9.08984375" style="6" hidden="1" customWidth="1"/>
    <col min="12" max="12" width="8.36328125" style="1" customWidth="1"/>
    <col min="13" max="13" width="8.81640625" style="41" customWidth="1"/>
    <col min="14" max="14" width="12.6328125" style="1" customWidth="1"/>
    <col min="15" max="16384" width="8.81640625" style="1"/>
  </cols>
  <sheetData>
    <row r="1" spans="1:26" s="63" customFormat="1" ht="15">
      <c r="A1" s="70"/>
      <c r="D1" s="3"/>
      <c r="E1" s="4"/>
      <c r="F1" s="245"/>
      <c r="G1" s="5"/>
      <c r="H1" s="6"/>
      <c r="I1" s="246"/>
      <c r="M1" s="73"/>
      <c r="N1"/>
      <c r="O1"/>
      <c r="P1"/>
      <c r="Q1"/>
      <c r="R1"/>
      <c r="S1"/>
      <c r="T1"/>
      <c r="U1"/>
    </row>
    <row r="2" spans="1:26" s="63" customFormat="1" ht="15">
      <c r="A2" s="247"/>
      <c r="B2" s="53"/>
      <c r="C2" s="53"/>
      <c r="D2" s="53"/>
      <c r="E2" s="53"/>
      <c r="F2" s="53"/>
      <c r="G2" s="53"/>
      <c r="H2" s="53"/>
      <c r="I2" s="53"/>
      <c r="J2" s="53"/>
      <c r="K2" s="53"/>
      <c r="L2" s="53"/>
      <c r="M2" s="74"/>
      <c r="N2"/>
      <c r="O2"/>
      <c r="P2"/>
      <c r="Q2"/>
      <c r="R2"/>
      <c r="S2"/>
      <c r="T2"/>
      <c r="U2"/>
      <c r="V2" s="54"/>
      <c r="W2" s="54"/>
      <c r="X2" s="54"/>
      <c r="Y2" s="64"/>
      <c r="Z2" s="64"/>
    </row>
    <row r="3" spans="1:26" s="63" customFormat="1" ht="15">
      <c r="A3" s="56" t="s">
        <v>35</v>
      </c>
      <c r="B3" s="10"/>
      <c r="C3" s="10"/>
      <c r="D3" s="11" t="s">
        <v>34</v>
      </c>
      <c r="E3" s="53"/>
      <c r="F3" s="54"/>
      <c r="G3" s="54"/>
      <c r="H3" s="54"/>
      <c r="I3" s="54"/>
      <c r="J3" s="54"/>
      <c r="K3" s="54"/>
      <c r="L3" s="53"/>
      <c r="M3" s="74"/>
      <c r="N3"/>
      <c r="O3"/>
      <c r="P3"/>
      <c r="Q3"/>
      <c r="R3"/>
      <c r="S3"/>
      <c r="T3"/>
      <c r="U3"/>
      <c r="V3" s="54"/>
      <c r="W3" s="54"/>
      <c r="X3" s="54"/>
      <c r="Y3" s="64"/>
      <c r="Z3" s="64"/>
    </row>
    <row r="4" spans="1:26" ht="15">
      <c r="A4" s="56"/>
      <c r="B4" s="10"/>
      <c r="C4" s="83"/>
      <c r="D4" s="248"/>
      <c r="E4" s="53"/>
      <c r="F4" s="54"/>
      <c r="G4" s="54"/>
      <c r="H4" s="54"/>
      <c r="I4" s="53"/>
      <c r="J4" s="54"/>
      <c r="K4" s="53"/>
      <c r="L4" s="53"/>
      <c r="M4" s="74"/>
      <c r="N4"/>
      <c r="O4"/>
      <c r="P4"/>
      <c r="Q4"/>
      <c r="R4"/>
      <c r="S4"/>
      <c r="T4"/>
      <c r="U4"/>
      <c r="V4" s="54"/>
      <c r="W4" s="54"/>
      <c r="X4" s="54"/>
      <c r="Y4" s="53"/>
      <c r="Z4" s="53"/>
    </row>
    <row r="5" spans="1:26" ht="15">
      <c r="A5" s="35"/>
      <c r="B5" s="7"/>
      <c r="C5" s="60"/>
      <c r="D5" s="65" t="s">
        <v>36</v>
      </c>
      <c r="I5" s="1"/>
      <c r="K5" s="1"/>
      <c r="L5" s="53"/>
      <c r="M5" s="74"/>
      <c r="N5"/>
      <c r="O5"/>
      <c r="P5"/>
      <c r="Q5"/>
      <c r="R5"/>
      <c r="S5"/>
      <c r="T5"/>
      <c r="U5"/>
      <c r="V5" s="54"/>
      <c r="W5" s="54"/>
      <c r="X5" s="54"/>
      <c r="Y5" s="53"/>
      <c r="Z5" s="53"/>
    </row>
    <row r="6" spans="1:26" ht="15">
      <c r="A6" s="35"/>
      <c r="B6" s="7"/>
      <c r="C6" s="60"/>
      <c r="D6" s="15" t="s">
        <v>71</v>
      </c>
      <c r="I6" s="1"/>
      <c r="K6" s="1"/>
      <c r="L6" s="53"/>
      <c r="M6" s="74"/>
      <c r="N6"/>
      <c r="O6"/>
      <c r="P6"/>
      <c r="Q6"/>
      <c r="R6"/>
      <c r="S6"/>
      <c r="T6"/>
      <c r="U6"/>
      <c r="V6" s="54"/>
      <c r="W6" s="54"/>
      <c r="X6" s="54"/>
      <c r="Y6" s="53"/>
      <c r="Z6" s="53"/>
    </row>
    <row r="7" spans="1:26" ht="22.8">
      <c r="A7" s="35"/>
      <c r="B7" s="7"/>
      <c r="C7" s="60"/>
      <c r="D7" s="8" t="s">
        <v>72</v>
      </c>
      <c r="I7" s="1"/>
      <c r="K7" s="1"/>
      <c r="L7" s="53"/>
      <c r="M7" s="74"/>
      <c r="N7"/>
      <c r="O7"/>
      <c r="P7"/>
      <c r="Q7"/>
      <c r="R7"/>
      <c r="S7"/>
      <c r="T7"/>
      <c r="U7"/>
      <c r="V7" s="54"/>
      <c r="W7" s="54"/>
      <c r="X7" s="54"/>
      <c r="Y7" s="53"/>
      <c r="Z7" s="53"/>
    </row>
    <row r="8" spans="1:26" ht="34.200000000000003">
      <c r="A8" s="35"/>
      <c r="B8" s="7"/>
      <c r="C8" s="60"/>
      <c r="D8" s="8" t="s">
        <v>49</v>
      </c>
      <c r="I8" s="1"/>
      <c r="K8" s="1"/>
      <c r="L8" s="53"/>
      <c r="M8" s="74"/>
      <c r="N8"/>
      <c r="O8"/>
      <c r="P8"/>
      <c r="Q8"/>
      <c r="R8"/>
      <c r="S8"/>
      <c r="T8"/>
      <c r="U8"/>
      <c r="V8" s="54"/>
      <c r="W8" s="54"/>
      <c r="X8" s="54"/>
      <c r="Y8" s="53"/>
      <c r="Z8" s="53"/>
    </row>
    <row r="9" spans="1:26" ht="34.200000000000003">
      <c r="A9" s="35"/>
      <c r="B9" s="7"/>
      <c r="C9" s="60"/>
      <c r="D9" s="8" t="s">
        <v>48</v>
      </c>
      <c r="I9" s="1"/>
      <c r="K9" s="1"/>
      <c r="L9" s="53"/>
      <c r="M9" s="74"/>
      <c r="N9"/>
      <c r="O9"/>
      <c r="P9"/>
      <c r="Q9"/>
      <c r="R9"/>
      <c r="S9"/>
      <c r="T9"/>
      <c r="U9"/>
      <c r="V9" s="54"/>
      <c r="W9" s="54"/>
      <c r="X9" s="54"/>
      <c r="Y9" s="53"/>
      <c r="Z9" s="53"/>
    </row>
    <row r="10" spans="1:26" ht="148.19999999999999">
      <c r="A10" s="35"/>
      <c r="B10" s="7"/>
      <c r="C10" s="60"/>
      <c r="D10" s="8" t="s">
        <v>206</v>
      </c>
      <c r="I10" s="1"/>
      <c r="K10" s="1"/>
      <c r="L10" s="53"/>
      <c r="M10" s="74"/>
      <c r="N10"/>
      <c r="O10"/>
      <c r="P10"/>
      <c r="Q10"/>
      <c r="R10"/>
      <c r="S10"/>
      <c r="T10"/>
      <c r="U10"/>
      <c r="V10" s="54"/>
      <c r="W10" s="54"/>
      <c r="X10" s="54"/>
      <c r="Y10" s="53"/>
      <c r="Z10" s="53"/>
    </row>
    <row r="11" spans="1:26" ht="159.6">
      <c r="A11" s="35"/>
      <c r="B11" s="7"/>
      <c r="C11" s="60"/>
      <c r="D11" s="8" t="s">
        <v>207</v>
      </c>
      <c r="I11" s="1"/>
      <c r="K11" s="1"/>
      <c r="L11" s="53"/>
      <c r="M11" s="74"/>
      <c r="N11"/>
      <c r="O11"/>
      <c r="P11"/>
      <c r="Q11"/>
      <c r="R11"/>
      <c r="S11"/>
      <c r="T11"/>
      <c r="U11"/>
      <c r="V11" s="54"/>
      <c r="W11" s="54"/>
      <c r="X11" s="54"/>
      <c r="Y11" s="53"/>
      <c r="Z11" s="53"/>
    </row>
    <row r="12" spans="1:26" ht="102.6">
      <c r="A12" s="35"/>
      <c r="B12" s="7"/>
      <c r="C12" s="60"/>
      <c r="D12" s="8" t="s">
        <v>203</v>
      </c>
      <c r="I12" s="1"/>
      <c r="K12" s="1"/>
      <c r="L12" s="53"/>
      <c r="M12" s="74"/>
      <c r="N12"/>
      <c r="O12"/>
      <c r="P12"/>
      <c r="Q12"/>
      <c r="R12"/>
      <c r="S12"/>
      <c r="T12"/>
      <c r="U12"/>
      <c r="V12" s="54"/>
      <c r="W12" s="54"/>
      <c r="X12" s="54"/>
      <c r="Y12" s="53"/>
      <c r="Z12" s="53"/>
    </row>
    <row r="13" spans="1:26" ht="15">
      <c r="A13" s="35"/>
      <c r="B13" s="7"/>
      <c r="C13" s="60"/>
      <c r="D13" s="8"/>
      <c r="I13" s="1"/>
      <c r="K13" s="1"/>
      <c r="L13" s="53"/>
      <c r="M13" s="74"/>
      <c r="N13"/>
      <c r="O13"/>
      <c r="P13"/>
      <c r="Q13"/>
      <c r="R13"/>
      <c r="S13"/>
      <c r="T13"/>
      <c r="U13"/>
      <c r="V13" s="54"/>
      <c r="W13" s="54"/>
      <c r="X13" s="54"/>
      <c r="Y13" s="53"/>
      <c r="Z13" s="53"/>
    </row>
    <row r="14" spans="1:26" ht="15">
      <c r="A14" s="35"/>
      <c r="B14" s="7"/>
      <c r="C14" s="60"/>
      <c r="D14" s="65"/>
      <c r="I14" s="1"/>
      <c r="K14" s="1"/>
      <c r="N14"/>
      <c r="O14"/>
      <c r="P14"/>
      <c r="Q14"/>
      <c r="R14"/>
      <c r="S14"/>
      <c r="T14"/>
      <c r="U14"/>
    </row>
    <row r="15" spans="1:26" ht="136.80000000000001">
      <c r="A15" s="35" t="str">
        <f>IF(OR(B15="",B15= " ")," ",$A$3)</f>
        <v>02.</v>
      </c>
      <c r="B15" s="7">
        <f>IF(AND(D15&gt;0,NOT(D15=" "),NOT(D14&gt;0)),1+(COUNTIF($B$3:B14,"&gt;0"))," ")</f>
        <v>1</v>
      </c>
      <c r="C15" s="60"/>
      <c r="D15" s="15" t="s">
        <v>204</v>
      </c>
      <c r="G15" s="16"/>
      <c r="I15" s="17"/>
    </row>
    <row r="16" spans="1:26" ht="12">
      <c r="A16" s="35"/>
      <c r="B16" s="7"/>
      <c r="C16" s="60" t="s">
        <v>25</v>
      </c>
      <c r="D16" s="15" t="s">
        <v>205</v>
      </c>
      <c r="E16" s="1" t="s">
        <v>76</v>
      </c>
      <c r="G16" s="16">
        <v>64</v>
      </c>
      <c r="I16" s="17"/>
      <c r="M16" s="41">
        <f>G16*L16</f>
        <v>0</v>
      </c>
    </row>
    <row r="17" spans="1:23" ht="12">
      <c r="A17" s="35"/>
      <c r="B17" s="7"/>
      <c r="C17" s="60" t="s">
        <v>26</v>
      </c>
      <c r="D17" s="15" t="s">
        <v>99</v>
      </c>
      <c r="E17" s="1" t="s">
        <v>76</v>
      </c>
      <c r="G17" s="16">
        <v>23.7</v>
      </c>
      <c r="I17" s="17"/>
      <c r="M17" s="41">
        <f>G17*L17</f>
        <v>0</v>
      </c>
    </row>
    <row r="18" spans="1:23" ht="12">
      <c r="A18" s="78"/>
      <c r="B18" s="79"/>
      <c r="C18" s="80"/>
      <c r="D18" s="19"/>
      <c r="I18" s="17"/>
    </row>
    <row r="19" spans="1:23" ht="12">
      <c r="A19" s="78"/>
      <c r="B19" s="79"/>
      <c r="C19" s="80"/>
      <c r="D19" s="19"/>
      <c r="G19" s="16"/>
      <c r="I19" s="17"/>
    </row>
    <row r="20" spans="1:23" ht="68.400000000000006">
      <c r="A20" s="35" t="str">
        <f>IF(OR(B20="",B20= " ")," ",$A$3)</f>
        <v>02.</v>
      </c>
      <c r="B20" s="7">
        <f>IF(AND(D20&gt;0,NOT(D20=" "),NOT(D19&gt;0)),1+(COUNTIF($B$3:B19,"&gt;0"))," ")</f>
        <v>2</v>
      </c>
      <c r="C20" s="80"/>
      <c r="D20" s="15" t="s">
        <v>176</v>
      </c>
      <c r="F20" s="1"/>
      <c r="G20" s="1"/>
      <c r="H20" s="1"/>
      <c r="I20" s="1"/>
      <c r="J20" s="1"/>
      <c r="K20" s="1"/>
      <c r="M20" s="1"/>
    </row>
    <row r="21" spans="1:23" ht="12">
      <c r="A21" s="35"/>
      <c r="B21" s="7"/>
      <c r="C21" s="60" t="s">
        <v>25</v>
      </c>
      <c r="D21" s="15" t="s">
        <v>156</v>
      </c>
      <c r="E21" s="1" t="s">
        <v>76</v>
      </c>
      <c r="G21" s="16">
        <v>30.3</v>
      </c>
      <c r="I21" s="17"/>
      <c r="M21" s="41">
        <f>G21*L21</f>
        <v>0</v>
      </c>
    </row>
    <row r="22" spans="1:23" ht="12">
      <c r="A22" s="35"/>
      <c r="B22" s="7"/>
      <c r="C22" s="60" t="s">
        <v>26</v>
      </c>
      <c r="D22" s="15" t="s">
        <v>157</v>
      </c>
      <c r="E22" s="1" t="s">
        <v>76</v>
      </c>
      <c r="G22" s="16">
        <v>33.799999999999997</v>
      </c>
      <c r="I22" s="17"/>
      <c r="M22" s="41">
        <f>G22*L22</f>
        <v>0</v>
      </c>
    </row>
    <row r="23" spans="1:23" ht="12">
      <c r="A23" s="35"/>
      <c r="B23" s="7"/>
      <c r="C23" s="80"/>
      <c r="D23" s="15"/>
      <c r="G23" s="16"/>
      <c r="I23" s="17"/>
    </row>
    <row r="24" spans="1:23" ht="12">
      <c r="A24" s="35"/>
      <c r="B24" s="7"/>
      <c r="C24" s="80"/>
      <c r="D24" s="15"/>
      <c r="G24" s="16"/>
      <c r="I24" s="17"/>
    </row>
    <row r="25" spans="1:23" ht="79.8">
      <c r="A25" s="35" t="str">
        <f>IF(OR(B25="",B25= " ")," ",$A$3)</f>
        <v>02.</v>
      </c>
      <c r="B25" s="7">
        <f>IF(AND(D25&gt;0,NOT(D25=" "),NOT(D24&gt;0)),1+(COUNTIF($B$3:B24,"&gt;0"))," ")</f>
        <v>3</v>
      </c>
      <c r="C25" s="60"/>
      <c r="D25" s="15" t="s">
        <v>216</v>
      </c>
      <c r="E25" s="1" t="s">
        <v>76</v>
      </c>
      <c r="G25" s="16">
        <v>9.8000000000000007</v>
      </c>
      <c r="I25" s="17"/>
      <c r="M25" s="41">
        <f>G25*L25</f>
        <v>0</v>
      </c>
    </row>
    <row r="26" spans="1:23" ht="12">
      <c r="A26" s="35"/>
      <c r="B26" s="7"/>
      <c r="C26" s="60"/>
      <c r="D26" s="15"/>
      <c r="G26" s="16"/>
      <c r="I26" s="17"/>
    </row>
    <row r="27" spans="1:23" ht="12">
      <c r="A27" s="35"/>
      <c r="B27" s="7"/>
      <c r="C27" s="60"/>
      <c r="D27" s="15"/>
      <c r="G27" s="16"/>
      <c r="I27" s="17"/>
    </row>
    <row r="28" spans="1:23" ht="68.400000000000006">
      <c r="A28" s="35" t="str">
        <f>IF(OR(B28="",B28= " ")," ",$A$3)</f>
        <v>02.</v>
      </c>
      <c r="B28" s="7">
        <f>IF(AND(D28&gt;0,NOT(D28=" "),NOT(D27&gt;0)),1+(COUNTIF($B$3:B27,"&gt;0"))," ")</f>
        <v>4</v>
      </c>
      <c r="C28" s="60"/>
      <c r="D28" s="15" t="s">
        <v>190</v>
      </c>
      <c r="E28" s="1" t="s">
        <v>76</v>
      </c>
      <c r="G28" s="16">
        <v>51.2</v>
      </c>
      <c r="I28" s="17"/>
      <c r="M28" s="41">
        <f>G28*L28</f>
        <v>0</v>
      </c>
    </row>
    <row r="29" spans="1:23" ht="12">
      <c r="A29" s="35"/>
      <c r="B29" s="7"/>
      <c r="C29" s="80"/>
      <c r="D29" s="15"/>
      <c r="G29" s="16"/>
      <c r="I29" s="17"/>
    </row>
    <row r="30" spans="1:23" ht="12.6" thickBot="1">
      <c r="A30" s="35"/>
      <c r="B30" s="7"/>
      <c r="C30" s="60"/>
      <c r="D30" s="15"/>
      <c r="V30" s="6"/>
      <c r="W30" s="6"/>
    </row>
    <row r="31" spans="1:23" ht="12">
      <c r="A31" s="68" t="str">
        <f>$A$3</f>
        <v>02.</v>
      </c>
      <c r="B31" s="69"/>
      <c r="C31" s="81"/>
      <c r="D31" s="58" t="s">
        <v>100</v>
      </c>
      <c r="E31" s="29"/>
      <c r="F31" s="32"/>
      <c r="G31" s="32"/>
      <c r="H31" s="32"/>
      <c r="I31" s="33">
        <f>SUM(I15:I21)</f>
        <v>0</v>
      </c>
      <c r="J31" s="32"/>
      <c r="K31" s="32"/>
      <c r="L31" s="29"/>
      <c r="M31" s="43">
        <f>SUM(M15:M28)</f>
        <v>0</v>
      </c>
      <c r="V31" s="6"/>
      <c r="W31" s="6"/>
    </row>
    <row r="33" spans="1:13" ht="22.8">
      <c r="D33" s="63" t="s">
        <v>101</v>
      </c>
      <c r="M33" s="41">
        <f>0.2*M31</f>
        <v>0</v>
      </c>
    </row>
    <row r="34" spans="1:13" ht="45.6">
      <c r="D34" s="63" t="s">
        <v>0</v>
      </c>
    </row>
    <row r="35" spans="1:13" ht="12" thickBot="1"/>
    <row r="36" spans="1:13" ht="12">
      <c r="A36" s="68" t="str">
        <f>$A$3</f>
        <v>02.</v>
      </c>
      <c r="B36" s="69"/>
      <c r="C36" s="81"/>
      <c r="D36" s="58" t="s">
        <v>60</v>
      </c>
      <c r="E36" s="29"/>
      <c r="F36" s="32"/>
      <c r="G36" s="32"/>
      <c r="H36" s="32"/>
      <c r="I36" s="33">
        <f>SUM(I18:I21)</f>
        <v>0</v>
      </c>
      <c r="J36" s="32"/>
      <c r="K36" s="32"/>
      <c r="L36" s="29"/>
      <c r="M36" s="43">
        <f>SUM(M31:M33)</f>
        <v>0</v>
      </c>
    </row>
    <row r="59" ht="57.75" customHeight="1"/>
    <row r="62" ht="30" customHeight="1"/>
  </sheetData>
  <phoneticPr fontId="0" type="noConversion"/>
  <pageMargins left="0.94488188976377963" right="0.55118110236220474" top="1.0236220472440944" bottom="0.78740157480314965" header="0.43307086614173229" footer="0.51181102362204722"/>
  <pageSetup paperSize="9" scale="95"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2. IZOLATERSKI RADOVI&amp;R&amp;"Arial,Regular"&amp;10Str.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3"/>
  <sheetViews>
    <sheetView topLeftCell="A19" zoomScaleNormal="100" zoomScaleSheetLayoutView="115" workbookViewId="0">
      <selection activeCell="D17" sqref="D17"/>
    </sheetView>
  </sheetViews>
  <sheetFormatPr defaultColWidth="8.81640625" defaultRowHeight="11.4"/>
  <cols>
    <col min="1" max="1" width="3.453125" style="61" customWidth="1"/>
    <col min="2" max="2" width="3.08984375" style="1" customWidth="1"/>
    <col min="3" max="3" width="2.36328125" style="1" customWidth="1"/>
    <col min="4" max="4" width="36.36328125" style="1" customWidth="1"/>
    <col min="5" max="5" width="4.54296875" style="1" customWidth="1"/>
    <col min="6" max="6" width="7.36328125" style="6" hidden="1" customWidth="1"/>
    <col min="7" max="7" width="7.36328125" style="6" customWidth="1"/>
    <col min="8" max="11" width="9.08984375" style="6" hidden="1" customWidth="1"/>
    <col min="12" max="12" width="9.1796875" style="1" bestFit="1" customWidth="1"/>
    <col min="13" max="13" width="9.1796875" style="41" customWidth="1"/>
    <col min="14" max="14" width="9.1796875" style="1" customWidth="1"/>
    <col min="15" max="16384" width="8.81640625" style="1"/>
  </cols>
  <sheetData>
    <row r="1" spans="1:26" s="63" customFormat="1" ht="15">
      <c r="A1" s="70"/>
      <c r="D1" s="3"/>
      <c r="E1" s="4"/>
      <c r="F1" s="245"/>
      <c r="G1" s="5"/>
      <c r="H1" s="6"/>
      <c r="I1" s="246"/>
      <c r="M1" s="73"/>
      <c r="N1"/>
      <c r="O1"/>
      <c r="P1"/>
      <c r="Q1"/>
      <c r="R1"/>
      <c r="S1"/>
      <c r="T1"/>
      <c r="U1"/>
    </row>
    <row r="2" spans="1:26" s="63" customFormat="1" ht="15">
      <c r="A2" s="247"/>
      <c r="B2" s="53"/>
      <c r="C2" s="53"/>
      <c r="D2" s="53"/>
      <c r="E2" s="53"/>
      <c r="F2" s="53"/>
      <c r="G2" s="53"/>
      <c r="H2" s="53"/>
      <c r="I2" s="53"/>
      <c r="J2" s="53"/>
      <c r="K2" s="53"/>
      <c r="L2" s="53"/>
      <c r="M2" s="74"/>
      <c r="N2"/>
      <c r="O2"/>
      <c r="P2"/>
      <c r="Q2"/>
      <c r="R2"/>
      <c r="S2"/>
      <c r="T2"/>
      <c r="U2"/>
      <c r="V2" s="54"/>
      <c r="W2" s="54"/>
      <c r="X2" s="54"/>
      <c r="Y2" s="64"/>
      <c r="Z2" s="64"/>
    </row>
    <row r="3" spans="1:26" s="63" customFormat="1" ht="15">
      <c r="A3" s="56" t="s">
        <v>43</v>
      </c>
      <c r="B3" s="10"/>
      <c r="C3" s="10"/>
      <c r="D3" s="11" t="s">
        <v>172</v>
      </c>
      <c r="E3" s="53"/>
      <c r="F3" s="54"/>
      <c r="G3" s="54"/>
      <c r="H3" s="54"/>
      <c r="I3" s="54"/>
      <c r="J3" s="54"/>
      <c r="K3" s="54"/>
      <c r="L3" s="53"/>
      <c r="M3" s="74"/>
      <c r="N3"/>
      <c r="O3"/>
      <c r="P3"/>
      <c r="Q3"/>
      <c r="R3"/>
      <c r="S3"/>
      <c r="T3"/>
      <c r="U3"/>
      <c r="V3" s="54"/>
      <c r="W3" s="54"/>
      <c r="X3" s="54"/>
      <c r="Y3" s="64"/>
      <c r="Z3" s="64"/>
    </row>
    <row r="4" spans="1:26" ht="15">
      <c r="A4" s="56"/>
      <c r="B4" s="10"/>
      <c r="C4" s="83"/>
      <c r="D4" s="248"/>
      <c r="E4" s="53"/>
      <c r="F4" s="54"/>
      <c r="G4" s="54"/>
      <c r="H4" s="54"/>
      <c r="I4" s="53"/>
      <c r="J4" s="54"/>
      <c r="K4" s="53"/>
      <c r="L4" s="53"/>
      <c r="M4" s="74"/>
      <c r="N4"/>
      <c r="O4"/>
      <c r="P4"/>
      <c r="Q4"/>
      <c r="R4"/>
      <c r="S4"/>
      <c r="T4"/>
      <c r="U4"/>
      <c r="V4" s="54"/>
      <c r="W4" s="54"/>
      <c r="X4" s="54"/>
      <c r="Y4" s="53"/>
      <c r="Z4" s="53"/>
    </row>
    <row r="5" spans="1:26" ht="15">
      <c r="A5" s="35"/>
      <c r="B5" s="7"/>
      <c r="C5" s="60"/>
      <c r="D5" s="65" t="s">
        <v>36</v>
      </c>
      <c r="I5" s="1"/>
      <c r="K5" s="1"/>
      <c r="L5" s="53"/>
      <c r="M5" s="74"/>
      <c r="N5"/>
      <c r="O5"/>
      <c r="P5"/>
      <c r="Q5"/>
      <c r="R5"/>
      <c r="S5"/>
      <c r="T5"/>
      <c r="U5"/>
      <c r="V5" s="54"/>
      <c r="W5" s="54"/>
      <c r="X5" s="54"/>
      <c r="Y5" s="53"/>
      <c r="Z5" s="53"/>
    </row>
    <row r="6" spans="1:26" ht="15">
      <c r="A6" s="35"/>
      <c r="B6" s="7"/>
      <c r="C6" s="60"/>
      <c r="D6" s="166" t="s">
        <v>71</v>
      </c>
      <c r="I6" s="1"/>
      <c r="K6" s="1"/>
      <c r="L6" s="53"/>
      <c r="M6" s="74"/>
      <c r="N6"/>
      <c r="O6"/>
      <c r="P6"/>
      <c r="Q6"/>
      <c r="R6"/>
      <c r="S6"/>
      <c r="T6"/>
      <c r="U6"/>
      <c r="V6" s="54"/>
      <c r="W6" s="54"/>
      <c r="X6" s="54"/>
      <c r="Y6" s="53"/>
      <c r="Z6" s="53"/>
    </row>
    <row r="7" spans="1:26" ht="22.8">
      <c r="A7" s="35"/>
      <c r="B7" s="7"/>
      <c r="C7" s="60"/>
      <c r="D7" s="232" t="s">
        <v>72</v>
      </c>
      <c r="I7" s="1"/>
      <c r="K7" s="1"/>
      <c r="L7" s="53"/>
      <c r="M7" s="74"/>
      <c r="N7"/>
      <c r="O7"/>
      <c r="P7"/>
      <c r="Q7"/>
      <c r="R7"/>
      <c r="S7"/>
      <c r="T7"/>
      <c r="U7"/>
      <c r="V7" s="54"/>
      <c r="W7" s="54"/>
      <c r="X7" s="54"/>
      <c r="Y7" s="53"/>
      <c r="Z7" s="53"/>
    </row>
    <row r="8" spans="1:26" ht="22.8">
      <c r="A8" s="35"/>
      <c r="B8" s="7"/>
      <c r="C8" s="60"/>
      <c r="D8" s="232" t="s">
        <v>173</v>
      </c>
      <c r="I8" s="1"/>
      <c r="K8" s="1"/>
      <c r="L8" s="53"/>
      <c r="M8" s="74"/>
      <c r="N8"/>
      <c r="O8"/>
      <c r="P8"/>
      <c r="Q8"/>
      <c r="R8"/>
      <c r="S8"/>
      <c r="T8"/>
      <c r="U8"/>
      <c r="V8" s="54"/>
      <c r="W8" s="54"/>
      <c r="X8" s="54"/>
      <c r="Y8" s="53"/>
      <c r="Z8" s="53"/>
    </row>
    <row r="9" spans="1:26" ht="34.200000000000003">
      <c r="A9" s="35"/>
      <c r="B9" s="7"/>
      <c r="C9" s="60"/>
      <c r="D9" s="232" t="s">
        <v>174</v>
      </c>
      <c r="I9" s="1"/>
      <c r="K9" s="1"/>
      <c r="L9" s="53"/>
      <c r="M9" s="74"/>
      <c r="N9"/>
      <c r="O9"/>
      <c r="P9"/>
      <c r="Q9"/>
      <c r="R9"/>
      <c r="S9"/>
      <c r="T9"/>
      <c r="U9"/>
      <c r="V9" s="54"/>
      <c r="W9" s="54"/>
      <c r="X9" s="54"/>
      <c r="Y9" s="53"/>
      <c r="Z9" s="53"/>
    </row>
    <row r="10" spans="1:26" ht="22.8">
      <c r="A10" s="35"/>
      <c r="B10" s="7"/>
      <c r="C10" s="60"/>
      <c r="D10" s="232" t="s">
        <v>38</v>
      </c>
      <c r="I10" s="1"/>
      <c r="K10" s="1"/>
      <c r="L10" s="53"/>
      <c r="M10" s="74"/>
      <c r="N10"/>
      <c r="O10"/>
      <c r="P10"/>
      <c r="Q10"/>
      <c r="R10"/>
      <c r="S10"/>
      <c r="T10"/>
      <c r="U10"/>
      <c r="V10" s="54"/>
      <c r="W10" s="54"/>
      <c r="X10" s="54"/>
      <c r="Y10" s="53"/>
      <c r="Z10" s="53"/>
    </row>
    <row r="11" spans="1:26" ht="22.8">
      <c r="A11" s="35"/>
      <c r="B11" s="7"/>
      <c r="C11" s="60"/>
      <c r="D11" s="232" t="s">
        <v>175</v>
      </c>
      <c r="I11" s="1"/>
      <c r="K11" s="1"/>
      <c r="L11" s="53"/>
      <c r="M11" s="74"/>
      <c r="N11"/>
      <c r="O11"/>
      <c r="P11"/>
      <c r="Q11"/>
      <c r="R11"/>
      <c r="S11"/>
      <c r="T11"/>
      <c r="U11"/>
      <c r="V11" s="54"/>
      <c r="W11" s="54"/>
      <c r="X11" s="54"/>
      <c r="Y11" s="53"/>
      <c r="Z11" s="53"/>
    </row>
    <row r="12" spans="1:26" ht="15">
      <c r="A12" s="35"/>
      <c r="B12" s="7"/>
      <c r="C12" s="60"/>
      <c r="D12" s="8"/>
      <c r="I12" s="1"/>
      <c r="K12" s="1"/>
      <c r="L12" s="53"/>
      <c r="M12" s="74"/>
      <c r="N12"/>
      <c r="O12"/>
      <c r="P12"/>
      <c r="Q12"/>
      <c r="R12"/>
      <c r="S12"/>
      <c r="T12"/>
      <c r="U12"/>
      <c r="V12" s="54"/>
      <c r="W12" s="54"/>
      <c r="X12" s="54"/>
      <c r="Y12" s="53"/>
      <c r="Z12" s="53"/>
    </row>
    <row r="13" spans="1:26" ht="15">
      <c r="A13" s="35"/>
      <c r="B13" s="7"/>
      <c r="C13" s="60"/>
      <c r="D13" s="65"/>
      <c r="I13" s="1"/>
      <c r="K13" s="1"/>
      <c r="N13"/>
      <c r="O13"/>
      <c r="P13"/>
      <c r="Q13"/>
      <c r="R13"/>
      <c r="S13"/>
      <c r="T13"/>
      <c r="U13"/>
    </row>
    <row r="14" spans="1:26" ht="148.19999999999999">
      <c r="A14" s="35" t="str">
        <f>IF(OR(B14="",B14= " ")," ",$A$3)</f>
        <v>03.</v>
      </c>
      <c r="B14" s="7">
        <f>IF(AND(D14&gt;0,NOT(D14=" "),NOT(D13&gt;0)),1+(COUNTIF($B$3:B13,"&gt;0"))," ")</f>
        <v>1</v>
      </c>
      <c r="C14" s="60"/>
      <c r="D14" s="15" t="s">
        <v>212</v>
      </c>
      <c r="E14" s="1" t="s">
        <v>77</v>
      </c>
      <c r="G14" s="16">
        <v>25.5</v>
      </c>
      <c r="I14" s="17"/>
      <c r="M14" s="41">
        <f>G14*L14</f>
        <v>0</v>
      </c>
      <c r="N14"/>
      <c r="O14"/>
      <c r="P14"/>
      <c r="Q14"/>
      <c r="R14"/>
      <c r="S14"/>
      <c r="T14"/>
      <c r="U14"/>
    </row>
    <row r="15" spans="1:26" ht="15">
      <c r="A15" s="78"/>
      <c r="B15" s="79"/>
      <c r="C15" s="80"/>
      <c r="D15" s="19"/>
      <c r="I15" s="17"/>
      <c r="N15"/>
      <c r="O15"/>
      <c r="P15"/>
      <c r="Q15"/>
      <c r="R15"/>
      <c r="S15"/>
      <c r="T15"/>
      <c r="U15"/>
    </row>
    <row r="16" spans="1:26" ht="15">
      <c r="A16" s="78"/>
      <c r="B16" s="79"/>
      <c r="C16" s="80"/>
      <c r="D16" s="19"/>
      <c r="G16" s="16"/>
      <c r="I16" s="17"/>
      <c r="N16"/>
      <c r="O16"/>
      <c r="P16"/>
      <c r="Q16"/>
      <c r="R16"/>
      <c r="S16"/>
      <c r="T16"/>
      <c r="U16"/>
    </row>
    <row r="17" spans="1:23" ht="125.4">
      <c r="A17" s="35" t="str">
        <f>IF(OR(B17="",B17= " ")," ",$A$3)</f>
        <v>03.</v>
      </c>
      <c r="B17" s="7">
        <f>IF(AND(D17&gt;0,NOT(D17=" "),NOT(D16&gt;0)),1+(COUNTIF($B$3:B16,"&gt;0"))," ")</f>
        <v>2</v>
      </c>
      <c r="C17" s="80"/>
      <c r="D17" s="67" t="s">
        <v>180</v>
      </c>
      <c r="E17" s="1" t="s">
        <v>77</v>
      </c>
      <c r="G17" s="16">
        <v>136</v>
      </c>
      <c r="I17" s="17"/>
      <c r="M17" s="41">
        <f>G17*L17</f>
        <v>0</v>
      </c>
      <c r="N17"/>
      <c r="O17"/>
      <c r="P17"/>
      <c r="Q17"/>
      <c r="R17"/>
      <c r="S17"/>
      <c r="T17"/>
      <c r="U17"/>
    </row>
    <row r="18" spans="1:23" ht="15">
      <c r="A18" s="35"/>
      <c r="B18" s="7"/>
      <c r="C18" s="80"/>
      <c r="D18" s="15"/>
      <c r="G18" s="16"/>
      <c r="I18" s="17"/>
      <c r="N18"/>
      <c r="O18"/>
      <c r="P18"/>
      <c r="Q18"/>
      <c r="R18"/>
      <c r="S18"/>
      <c r="T18"/>
      <c r="U18"/>
    </row>
    <row r="19" spans="1:23" ht="15">
      <c r="A19" s="35"/>
      <c r="B19" s="7"/>
      <c r="C19" s="80"/>
      <c r="D19" s="15"/>
      <c r="G19" s="16"/>
      <c r="I19" s="17"/>
      <c r="N19"/>
      <c r="O19"/>
      <c r="P19"/>
      <c r="Q19"/>
      <c r="R19"/>
      <c r="S19"/>
      <c r="T19"/>
      <c r="U19"/>
    </row>
    <row r="20" spans="1:23" ht="45.6">
      <c r="A20" s="35" t="str">
        <f>IF(OR(B20="",B20= " ")," ",$A$3)</f>
        <v>03.</v>
      </c>
      <c r="B20" s="7">
        <f>IF(AND(D20&gt;0,NOT(D20=" "),NOT(D19&gt;0)),1+(COUNTIF($B$3:B19,"&gt;0"))," ")</f>
        <v>3</v>
      </c>
      <c r="C20" s="80"/>
      <c r="D20" s="67" t="s">
        <v>183</v>
      </c>
      <c r="E20" s="1" t="s">
        <v>76</v>
      </c>
      <c r="G20" s="16">
        <v>5.6</v>
      </c>
      <c r="I20" s="17"/>
      <c r="M20" s="41">
        <f>G20*L20</f>
        <v>0</v>
      </c>
      <c r="N20"/>
      <c r="O20"/>
      <c r="P20"/>
      <c r="Q20"/>
      <c r="R20"/>
      <c r="S20"/>
      <c r="T20"/>
      <c r="U20"/>
    </row>
    <row r="21" spans="1:23" ht="15">
      <c r="A21" s="35"/>
      <c r="B21" s="7"/>
      <c r="C21" s="80"/>
      <c r="D21" s="15"/>
      <c r="G21" s="16"/>
      <c r="I21" s="17"/>
      <c r="N21"/>
      <c r="O21"/>
      <c r="P21"/>
      <c r="Q21"/>
      <c r="R21"/>
      <c r="S21"/>
      <c r="T21"/>
      <c r="U21"/>
    </row>
    <row r="22" spans="1:23" ht="15.6" thickBot="1">
      <c r="A22" s="35"/>
      <c r="B22" s="7"/>
      <c r="C22" s="60"/>
      <c r="D22" s="15"/>
      <c r="N22"/>
      <c r="O22"/>
      <c r="P22"/>
      <c r="Q22"/>
      <c r="R22"/>
      <c r="S22"/>
      <c r="T22"/>
      <c r="U22"/>
      <c r="V22" s="6"/>
      <c r="W22" s="6"/>
    </row>
    <row r="23" spans="1:23" ht="15">
      <c r="A23" s="68" t="str">
        <f>$A$3</f>
        <v>03.</v>
      </c>
      <c r="B23" s="69"/>
      <c r="C23" s="81"/>
      <c r="D23" s="58" t="s">
        <v>177</v>
      </c>
      <c r="E23" s="29"/>
      <c r="F23" s="32"/>
      <c r="G23" s="32"/>
      <c r="H23" s="32"/>
      <c r="I23" s="33">
        <f>SUM(I14:I17)</f>
        <v>0</v>
      </c>
      <c r="J23" s="32"/>
      <c r="K23" s="32"/>
      <c r="L23" s="29"/>
      <c r="M23" s="43">
        <f>SUM(M14:M20)</f>
        <v>0</v>
      </c>
      <c r="N23"/>
      <c r="O23"/>
      <c r="P23"/>
      <c r="Q23"/>
      <c r="R23"/>
      <c r="S23"/>
      <c r="T23"/>
      <c r="U23"/>
      <c r="V23" s="6"/>
      <c r="W23" s="6"/>
    </row>
    <row r="24" spans="1:23" ht="15">
      <c r="N24"/>
      <c r="O24"/>
      <c r="P24"/>
      <c r="Q24"/>
      <c r="R24"/>
      <c r="S24"/>
      <c r="T24"/>
      <c r="U24"/>
    </row>
    <row r="25" spans="1:23" ht="23.4">
      <c r="D25" s="63" t="s">
        <v>187</v>
      </c>
      <c r="M25" s="41">
        <f>0.2*M23</f>
        <v>0</v>
      </c>
      <c r="N25"/>
      <c r="O25"/>
      <c r="P25"/>
      <c r="Q25"/>
      <c r="R25"/>
      <c r="S25"/>
      <c r="T25"/>
      <c r="U25"/>
    </row>
    <row r="26" spans="1:23" ht="15.6" thickBot="1">
      <c r="N26"/>
      <c r="O26"/>
      <c r="P26"/>
      <c r="Q26"/>
      <c r="R26"/>
      <c r="S26"/>
      <c r="T26"/>
      <c r="U26"/>
    </row>
    <row r="27" spans="1:23" ht="15">
      <c r="A27" s="68" t="str">
        <f>$A$3</f>
        <v>03.</v>
      </c>
      <c r="B27" s="69"/>
      <c r="C27" s="81"/>
      <c r="D27" s="58" t="s">
        <v>186</v>
      </c>
      <c r="E27" s="29"/>
      <c r="F27" s="32"/>
      <c r="G27" s="32"/>
      <c r="H27" s="32"/>
      <c r="I27" s="33">
        <f>SUM(I15:I17)</f>
        <v>0</v>
      </c>
      <c r="J27" s="32"/>
      <c r="K27" s="32"/>
      <c r="L27" s="29"/>
      <c r="M27" s="43">
        <f>SUM(M23:M25)</f>
        <v>0</v>
      </c>
      <c r="N27"/>
      <c r="O27"/>
      <c r="P27"/>
      <c r="Q27"/>
      <c r="R27"/>
      <c r="S27"/>
      <c r="T27"/>
      <c r="U27"/>
    </row>
    <row r="28" spans="1:23" ht="15">
      <c r="N28"/>
      <c r="O28"/>
      <c r="P28"/>
      <c r="Q28"/>
      <c r="R28"/>
      <c r="S28"/>
      <c r="T28"/>
      <c r="U28"/>
    </row>
    <row r="29" spans="1:23" ht="15">
      <c r="N29"/>
      <c r="O29"/>
      <c r="P29"/>
      <c r="Q29"/>
      <c r="R29"/>
      <c r="S29"/>
      <c r="T29"/>
      <c r="U29"/>
    </row>
    <row r="30" spans="1:23" ht="15">
      <c r="N30"/>
      <c r="O30"/>
      <c r="P30"/>
      <c r="Q30"/>
      <c r="R30"/>
      <c r="S30"/>
      <c r="T30"/>
      <c r="U30"/>
    </row>
    <row r="31" spans="1:23" ht="15">
      <c r="N31"/>
      <c r="O31"/>
      <c r="P31"/>
      <c r="Q31"/>
      <c r="R31"/>
      <c r="S31"/>
      <c r="T31"/>
      <c r="U31"/>
    </row>
    <row r="50" spans="2:26" s="61" customFormat="1" ht="57.75" customHeight="1">
      <c r="B50" s="1"/>
      <c r="C50" s="1"/>
      <c r="D50" s="1"/>
      <c r="E50" s="1"/>
      <c r="F50" s="6"/>
      <c r="G50" s="6"/>
      <c r="H50" s="6"/>
      <c r="I50" s="6"/>
      <c r="J50" s="6"/>
      <c r="K50" s="6"/>
      <c r="L50" s="1"/>
      <c r="M50" s="41"/>
      <c r="N50" s="1"/>
      <c r="O50" s="1"/>
      <c r="P50" s="1"/>
      <c r="Q50" s="1"/>
      <c r="R50" s="1"/>
      <c r="S50" s="1"/>
      <c r="T50" s="1"/>
      <c r="U50" s="1"/>
      <c r="V50" s="1"/>
      <c r="W50" s="1"/>
      <c r="X50" s="1"/>
      <c r="Y50" s="1"/>
      <c r="Z50" s="1"/>
    </row>
    <row r="53" spans="2:26" s="61" customFormat="1" ht="30" customHeight="1">
      <c r="B53" s="1"/>
      <c r="C53" s="1"/>
      <c r="D53" s="1"/>
      <c r="E53" s="1"/>
      <c r="F53" s="6"/>
      <c r="G53" s="6"/>
      <c r="H53" s="6"/>
      <c r="I53" s="6"/>
      <c r="J53" s="6"/>
      <c r="K53" s="6"/>
      <c r="L53" s="1"/>
      <c r="M53" s="41"/>
      <c r="N53" s="1"/>
      <c r="O53" s="1"/>
      <c r="P53" s="1"/>
      <c r="Q53" s="1"/>
      <c r="R53" s="1"/>
      <c r="S53" s="1"/>
      <c r="T53" s="1"/>
      <c r="U53" s="1"/>
      <c r="V53" s="1"/>
      <c r="W53" s="1"/>
      <c r="X53" s="1"/>
      <c r="Y53" s="1"/>
      <c r="Z53" s="1"/>
    </row>
  </sheetData>
  <pageMargins left="0.94488188976377963" right="0.55118110236220474" top="1.0236220472440944" bottom="0.78740157480314965" header="0.43307086614173229" footer="0.51181102362204722"/>
  <pageSetup paperSize="9" scale="94"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3. TESARSKII RADOVI&amp;R&amp;"Arial,Regular"&amp;10Str.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93"/>
  <sheetViews>
    <sheetView zoomScaleNormal="100" zoomScaleSheetLayoutView="100" workbookViewId="0">
      <selection activeCell="D7" sqref="D7"/>
    </sheetView>
  </sheetViews>
  <sheetFormatPr defaultColWidth="8.81640625" defaultRowHeight="12"/>
  <cols>
    <col min="1" max="1" width="4.54296875" style="9" customWidth="1"/>
    <col min="2" max="2" width="2.36328125" style="1" customWidth="1"/>
    <col min="3" max="3" width="1.90625" style="1" customWidth="1"/>
    <col min="4" max="4" width="31.36328125" style="66" customWidth="1"/>
    <col min="5" max="5" width="4.54296875" style="1" customWidth="1"/>
    <col min="6" max="6" width="7.36328125" style="1" customWidth="1"/>
    <col min="7" max="7" width="7.36328125" style="1" hidden="1" customWidth="1"/>
    <col min="8" max="9" width="9.08984375" style="1" hidden="1" customWidth="1"/>
    <col min="10" max="10" width="9.08984375" style="1" customWidth="1"/>
    <col min="11" max="11" width="9.08984375" style="41" customWidth="1"/>
    <col min="12" max="12" width="9.1796875" style="1" bestFit="1" customWidth="1"/>
    <col min="13" max="16384" width="8.81640625" style="1"/>
  </cols>
  <sheetData>
    <row r="1" spans="1:22">
      <c r="D1" s="76"/>
      <c r="E1" s="4"/>
      <c r="F1" s="143"/>
      <c r="G1" s="5"/>
      <c r="I1" s="62"/>
      <c r="L1" s="63"/>
      <c r="M1" s="84"/>
      <c r="N1" s="84"/>
      <c r="O1" s="84"/>
      <c r="P1" s="84"/>
      <c r="Q1" s="84"/>
      <c r="R1" s="84"/>
      <c r="S1" s="84"/>
      <c r="T1" s="84"/>
      <c r="U1" s="84"/>
    </row>
    <row r="2" spans="1:22">
      <c r="A2" s="249"/>
      <c r="B2" s="53"/>
      <c r="C2" s="53"/>
      <c r="D2" s="250"/>
      <c r="E2" s="53"/>
      <c r="F2" s="53"/>
      <c r="G2" s="53"/>
      <c r="H2" s="53"/>
      <c r="I2" s="53"/>
      <c r="J2" s="53"/>
      <c r="K2" s="74"/>
      <c r="L2" s="53"/>
      <c r="M2" s="54"/>
      <c r="N2" s="54"/>
      <c r="O2" s="54"/>
      <c r="P2" s="54"/>
      <c r="Q2" s="54"/>
      <c r="R2" s="54"/>
      <c r="S2" s="54"/>
      <c r="T2" s="54"/>
      <c r="U2" s="54"/>
      <c r="V2" s="53"/>
    </row>
    <row r="3" spans="1:22">
      <c r="A3" s="249" t="s">
        <v>69</v>
      </c>
      <c r="B3" s="53"/>
      <c r="C3" s="53"/>
      <c r="D3" s="251" t="s">
        <v>130</v>
      </c>
      <c r="E3" s="252"/>
      <c r="F3" s="53"/>
      <c r="G3" s="53"/>
      <c r="H3" s="53"/>
      <c r="I3" s="53"/>
      <c r="J3" s="53"/>
      <c r="K3" s="74"/>
      <c r="L3" s="53"/>
      <c r="M3" s="54"/>
      <c r="N3" s="54"/>
      <c r="O3" s="54"/>
      <c r="P3" s="54"/>
      <c r="Q3" s="54"/>
      <c r="R3" s="54"/>
      <c r="S3" s="54"/>
      <c r="T3" s="54"/>
      <c r="U3" s="54"/>
      <c r="V3" s="53"/>
    </row>
    <row r="4" spans="1:22">
      <c r="A4" s="249"/>
      <c r="B4" s="53"/>
      <c r="C4" s="53"/>
      <c r="D4" s="253"/>
      <c r="E4" s="254"/>
      <c r="F4" s="53"/>
      <c r="G4" s="53"/>
      <c r="H4" s="53"/>
      <c r="I4" s="53"/>
      <c r="J4" s="53"/>
      <c r="K4" s="74"/>
      <c r="L4" s="53"/>
      <c r="M4" s="54"/>
      <c r="N4" s="54"/>
      <c r="O4" s="54"/>
      <c r="P4" s="54"/>
      <c r="Q4" s="54"/>
      <c r="R4" s="54"/>
      <c r="S4" s="54"/>
      <c r="T4" s="54"/>
      <c r="U4" s="54"/>
      <c r="V4" s="53"/>
    </row>
    <row r="5" spans="1:22">
      <c r="D5" s="168" t="s">
        <v>129</v>
      </c>
      <c r="E5" s="86"/>
      <c r="L5" s="53"/>
      <c r="M5" s="57"/>
      <c r="N5" s="57"/>
      <c r="O5" s="57"/>
      <c r="P5" s="57"/>
      <c r="Q5" s="57"/>
      <c r="R5" s="57"/>
      <c r="S5" s="57"/>
      <c r="T5" s="57"/>
      <c r="U5" s="57"/>
      <c r="V5" s="53"/>
    </row>
    <row r="6" spans="1:22" ht="79.8">
      <c r="D6" s="40" t="s">
        <v>131</v>
      </c>
      <c r="E6" s="86"/>
    </row>
    <row r="7" spans="1:22" ht="114">
      <c r="D7" s="40" t="s">
        <v>132</v>
      </c>
      <c r="E7" s="86"/>
    </row>
    <row r="8" spans="1:22" ht="136.80000000000001">
      <c r="D8" s="40" t="s">
        <v>137</v>
      </c>
      <c r="E8" s="86"/>
    </row>
    <row r="9" spans="1:22">
      <c r="A9" s="35"/>
      <c r="B9" s="7"/>
      <c r="D9" s="89"/>
      <c r="E9" s="86"/>
      <c r="F9" s="82"/>
      <c r="G9" s="16"/>
    </row>
    <row r="10" spans="1:22">
      <c r="A10" s="35"/>
      <c r="B10" s="7"/>
      <c r="D10" s="89"/>
      <c r="E10" s="86"/>
      <c r="F10" s="82"/>
      <c r="G10" s="16"/>
    </row>
    <row r="11" spans="1:22" ht="57">
      <c r="A11" s="35" t="str">
        <f t="shared" ref="A11" si="0">IF(OR(B11="",B11= " ")," ",$A$3)</f>
        <v>04.</v>
      </c>
      <c r="B11" s="7">
        <f>IF(AND(D11&gt;0,NOT(D11=" "),NOT(D10&gt;0)),1+(COUNTIF($B$3:B10,"&gt;0"))," ")</f>
        <v>1</v>
      </c>
      <c r="D11" s="85" t="s">
        <v>140</v>
      </c>
      <c r="E11" s="86" t="s">
        <v>76</v>
      </c>
      <c r="F11" s="169">
        <v>81</v>
      </c>
      <c r="G11" s="170"/>
      <c r="H11" s="66"/>
      <c r="I11" s="66"/>
      <c r="J11" s="66"/>
      <c r="K11" s="146">
        <f>F11*J11</f>
        <v>0</v>
      </c>
    </row>
    <row r="12" spans="1:22">
      <c r="A12" s="35"/>
      <c r="B12" s="7"/>
      <c r="D12" s="85"/>
      <c r="E12" s="86"/>
      <c r="F12" s="169"/>
      <c r="G12" s="170"/>
      <c r="H12" s="66"/>
      <c r="I12" s="66"/>
      <c r="J12" s="66"/>
      <c r="K12" s="146"/>
    </row>
    <row r="13" spans="1:22">
      <c r="A13" s="35"/>
      <c r="B13" s="7"/>
      <c r="D13" s="85"/>
      <c r="E13" s="86"/>
      <c r="F13" s="169"/>
      <c r="G13" s="170"/>
      <c r="H13" s="66"/>
      <c r="I13" s="66"/>
      <c r="J13" s="66"/>
      <c r="K13" s="146"/>
    </row>
    <row r="14" spans="1:22" ht="79.8">
      <c r="A14" s="35" t="str">
        <f t="shared" ref="A14" si="1">IF(OR(B14="",B14= " ")," ",$A$3)</f>
        <v>04.</v>
      </c>
      <c r="B14" s="7">
        <f>IF(AND(D14&gt;0,NOT(D14=" "),NOT(D13&gt;0)),1+(COUNTIF($B$3:B13,"&gt;0"))," ")</f>
        <v>2</v>
      </c>
      <c r="D14" s="85" t="s">
        <v>208</v>
      </c>
      <c r="E14" s="86" t="s">
        <v>76</v>
      </c>
      <c r="F14" s="169">
        <v>37.799999999999997</v>
      </c>
      <c r="G14" s="170"/>
      <c r="H14" s="66"/>
      <c r="I14" s="66"/>
      <c r="J14" s="66"/>
      <c r="K14" s="146">
        <f>F14*J14</f>
        <v>0</v>
      </c>
    </row>
    <row r="15" spans="1:22">
      <c r="A15" s="35"/>
      <c r="B15" s="7"/>
      <c r="D15" s="89"/>
      <c r="E15" s="86"/>
      <c r="F15" s="169"/>
      <c r="G15" s="170"/>
      <c r="H15" s="66"/>
      <c r="I15" s="66"/>
      <c r="J15" s="66"/>
      <c r="K15" s="146"/>
    </row>
    <row r="16" spans="1:22">
      <c r="A16" s="35"/>
      <c r="B16" s="7"/>
      <c r="D16" s="89"/>
      <c r="E16" s="86"/>
      <c r="F16" s="169"/>
      <c r="G16" s="170"/>
      <c r="H16" s="66"/>
      <c r="I16" s="66"/>
      <c r="J16" s="66"/>
      <c r="K16" s="146"/>
    </row>
    <row r="17" spans="1:14" ht="34.200000000000003">
      <c r="A17" s="35" t="str">
        <f t="shared" ref="A17" si="2">IF(OR(B17="",B17= " ")," ",$A$3)</f>
        <v>04.</v>
      </c>
      <c r="B17" s="7">
        <f>IF(AND(D17&gt;0,NOT(D17=" "),NOT(D16&gt;0)),1+(COUNTIF($B$3:B16,"&gt;0"))," ")</f>
        <v>3</v>
      </c>
      <c r="D17" s="89" t="s">
        <v>158</v>
      </c>
      <c r="K17" s="1"/>
    </row>
    <row r="18" spans="1:14">
      <c r="A18" s="35"/>
      <c r="B18" s="7"/>
      <c r="C18" s="1" t="s">
        <v>25</v>
      </c>
      <c r="D18" s="89" t="s">
        <v>159</v>
      </c>
      <c r="E18" s="86" t="s">
        <v>78</v>
      </c>
      <c r="F18" s="169">
        <v>3</v>
      </c>
      <c r="G18" s="170"/>
      <c r="H18" s="66"/>
      <c r="I18" s="66"/>
      <c r="J18" s="66"/>
      <c r="K18" s="146">
        <f>F18*J18</f>
        <v>0</v>
      </c>
    </row>
    <row r="19" spans="1:14">
      <c r="A19" s="35"/>
      <c r="B19" s="7"/>
      <c r="C19" s="1" t="s">
        <v>26</v>
      </c>
      <c r="D19" s="89" t="s">
        <v>160</v>
      </c>
      <c r="E19" s="86" t="s">
        <v>78</v>
      </c>
      <c r="F19" s="169">
        <v>4</v>
      </c>
      <c r="G19" s="170"/>
      <c r="H19" s="66"/>
      <c r="I19" s="66"/>
      <c r="J19" s="66"/>
      <c r="K19" s="146">
        <f>F19*J19</f>
        <v>0</v>
      </c>
    </row>
    <row r="20" spans="1:14">
      <c r="A20" s="35"/>
      <c r="B20" s="7"/>
      <c r="D20" s="89"/>
      <c r="E20" s="86"/>
      <c r="F20" s="169"/>
      <c r="G20" s="170"/>
      <c r="H20" s="66"/>
      <c r="I20" s="66"/>
      <c r="J20" s="66"/>
      <c r="K20" s="146"/>
    </row>
    <row r="21" spans="1:14" ht="12.6" thickBot="1">
      <c r="A21" s="35"/>
      <c r="B21" s="7"/>
      <c r="D21" s="89"/>
      <c r="E21" s="86"/>
      <c r="F21" s="169"/>
      <c r="G21" s="170"/>
      <c r="H21" s="66"/>
      <c r="I21" s="66"/>
      <c r="J21" s="66"/>
      <c r="K21" s="146"/>
    </row>
    <row r="22" spans="1:14">
      <c r="A22" s="68" t="str">
        <f>$A$3</f>
        <v>04.</v>
      </c>
      <c r="B22" s="69"/>
      <c r="C22" s="59"/>
      <c r="D22" s="31" t="s">
        <v>133</v>
      </c>
      <c r="E22" s="59"/>
      <c r="F22" s="59"/>
      <c r="G22" s="59"/>
      <c r="H22" s="59"/>
      <c r="I22" s="55">
        <f>SUM(I21:I21)</f>
        <v>0</v>
      </c>
      <c r="J22" s="59"/>
      <c r="K22" s="43">
        <f>SUM(K6:K20)</f>
        <v>0</v>
      </c>
    </row>
    <row r="23" spans="1:14">
      <c r="A23" s="35"/>
      <c r="B23" s="7"/>
      <c r="D23" s="89"/>
      <c r="E23" s="86"/>
      <c r="F23" s="169"/>
      <c r="G23" s="170"/>
      <c r="H23" s="66"/>
      <c r="I23" s="66"/>
      <c r="J23" s="66"/>
      <c r="K23" s="146"/>
    </row>
    <row r="24" spans="1:14" ht="34.200000000000003">
      <c r="A24" s="35"/>
      <c r="B24" s="7"/>
      <c r="D24" s="89" t="s">
        <v>134</v>
      </c>
      <c r="E24" s="86"/>
      <c r="F24" s="169"/>
      <c r="G24" s="170"/>
      <c r="H24" s="66"/>
      <c r="I24" s="66"/>
      <c r="J24" s="66"/>
      <c r="K24" s="146">
        <f>K22*0.15</f>
        <v>0</v>
      </c>
    </row>
    <row r="25" spans="1:14" ht="12.6" thickBot="1">
      <c r="A25" s="35"/>
      <c r="B25" s="7"/>
      <c r="D25" s="67"/>
    </row>
    <row r="26" spans="1:14" s="25" customFormat="1">
      <c r="A26" s="68" t="str">
        <f>$A$3</f>
        <v>04.</v>
      </c>
      <c r="B26" s="69"/>
      <c r="C26" s="59"/>
      <c r="D26" s="31" t="s">
        <v>188</v>
      </c>
      <c r="E26" s="59"/>
      <c r="F26" s="59"/>
      <c r="G26" s="59"/>
      <c r="H26" s="59"/>
      <c r="I26" s="55">
        <f>SUM(I25:I25)</f>
        <v>0</v>
      </c>
      <c r="J26" s="59"/>
      <c r="K26" s="43">
        <f>SUM(K22:K24)</f>
        <v>0</v>
      </c>
      <c r="L26" s="1"/>
      <c r="M26" s="1"/>
      <c r="N26" s="1"/>
    </row>
    <row r="27" spans="1:14">
      <c r="A27" s="35" t="str">
        <f t="shared" ref="A27:A28" si="3">IF(OR(B27="",B27= " ")," ",$A$3)</f>
        <v xml:space="preserve"> </v>
      </c>
      <c r="B27" s="7" t="str">
        <f>IF(AND(D27&gt;0,NOT(D27=" "),NOT(D26&gt;0)),1+(COUNTIF($B$3:B26,"&gt;0"))," ")</f>
        <v xml:space="preserve"> </v>
      </c>
      <c r="L27" s="25"/>
      <c r="M27" s="25"/>
      <c r="N27" s="25"/>
    </row>
    <row r="28" spans="1:14">
      <c r="A28" s="35" t="str">
        <f t="shared" si="3"/>
        <v xml:space="preserve"> </v>
      </c>
      <c r="B28" s="7" t="str">
        <f>IF(AND(D28&gt;0,NOT(D28=" "),NOT(D27&gt;0)),1+(COUNTIF($B$3:B27,"&gt;0"))," ")</f>
        <v xml:space="preserve"> </v>
      </c>
    </row>
    <row r="29" spans="1:14" ht="15">
      <c r="A29"/>
      <c r="B29"/>
      <c r="C29"/>
      <c r="D29"/>
      <c r="E29"/>
      <c r="F29"/>
      <c r="G29"/>
      <c r="H29"/>
      <c r="I29"/>
      <c r="J29"/>
      <c r="K29"/>
    </row>
    <row r="30" spans="1:14" ht="15">
      <c r="A30"/>
      <c r="B30"/>
      <c r="C30"/>
      <c r="D30"/>
      <c r="E30"/>
      <c r="F30"/>
      <c r="G30"/>
      <c r="H30"/>
      <c r="I30"/>
      <c r="J30"/>
      <c r="K30"/>
    </row>
    <row r="31" spans="1:14" ht="8.25" customHeight="1">
      <c r="A31"/>
      <c r="B31"/>
      <c r="C31"/>
      <c r="D31"/>
      <c r="E31"/>
      <c r="F31"/>
      <c r="G31"/>
      <c r="H31"/>
      <c r="I31"/>
      <c r="J31"/>
      <c r="K31"/>
    </row>
    <row r="32" spans="1:14" ht="15">
      <c r="A32"/>
      <c r="B32"/>
      <c r="C32"/>
      <c r="D32"/>
      <c r="E32"/>
      <c r="F32"/>
      <c r="G32"/>
      <c r="H32"/>
      <c r="I32"/>
      <c r="J32"/>
      <c r="K32"/>
    </row>
    <row r="33" spans="1:11" ht="15">
      <c r="A33"/>
      <c r="B33"/>
      <c r="C33"/>
      <c r="D33"/>
      <c r="E33"/>
      <c r="F33"/>
      <c r="G33"/>
      <c r="H33"/>
      <c r="I33"/>
      <c r="J33"/>
      <c r="K33"/>
    </row>
    <row r="34" spans="1:11" ht="15">
      <c r="A34"/>
      <c r="B34"/>
      <c r="C34"/>
      <c r="D34"/>
      <c r="E34"/>
      <c r="F34"/>
      <c r="G34"/>
      <c r="H34"/>
      <c r="I34"/>
      <c r="J34"/>
      <c r="K34"/>
    </row>
    <row r="35" spans="1:11" ht="15">
      <c r="A35"/>
      <c r="B35"/>
      <c r="C35"/>
      <c r="D35"/>
      <c r="E35"/>
      <c r="F35"/>
      <c r="G35"/>
      <c r="H35"/>
      <c r="I35"/>
      <c r="J35"/>
      <c r="K35"/>
    </row>
    <row r="36" spans="1:11" ht="15">
      <c r="A36"/>
      <c r="B36"/>
      <c r="C36"/>
      <c r="D36"/>
      <c r="E36"/>
      <c r="F36"/>
      <c r="G36"/>
      <c r="H36"/>
      <c r="I36"/>
      <c r="J36"/>
      <c r="K36"/>
    </row>
    <row r="37" spans="1:11" ht="15">
      <c r="A37"/>
      <c r="B37"/>
      <c r="C37"/>
      <c r="D37"/>
      <c r="E37"/>
      <c r="F37"/>
      <c r="G37"/>
      <c r="H37"/>
      <c r="I37"/>
      <c r="J37"/>
      <c r="K37"/>
    </row>
    <row r="38" spans="1:11" ht="15">
      <c r="A38"/>
      <c r="B38"/>
      <c r="C38"/>
      <c r="D38"/>
      <c r="E38"/>
      <c r="F38"/>
      <c r="G38"/>
      <c r="H38"/>
      <c r="I38"/>
      <c r="J38"/>
      <c r="K38"/>
    </row>
    <row r="39" spans="1:11" ht="15">
      <c r="A39"/>
      <c r="B39"/>
      <c r="C39"/>
      <c r="D39"/>
      <c r="E39"/>
      <c r="F39"/>
      <c r="G39"/>
      <c r="H39"/>
      <c r="I39"/>
      <c r="J39"/>
      <c r="K39"/>
    </row>
    <row r="40" spans="1:11" ht="15">
      <c r="A40"/>
      <c r="B40"/>
      <c r="C40"/>
      <c r="D40"/>
      <c r="E40"/>
      <c r="F40"/>
      <c r="G40"/>
      <c r="H40"/>
      <c r="I40"/>
      <c r="J40"/>
      <c r="K40"/>
    </row>
    <row r="41" spans="1:11" ht="11.25" customHeight="1">
      <c r="A41"/>
      <c r="B41"/>
      <c r="C41"/>
      <c r="D41"/>
      <c r="E41"/>
      <c r="F41"/>
      <c r="G41"/>
      <c r="H41"/>
      <c r="I41"/>
      <c r="J41"/>
      <c r="K41"/>
    </row>
    <row r="42" spans="1:11" ht="15">
      <c r="A42"/>
      <c r="B42"/>
      <c r="C42"/>
      <c r="D42"/>
      <c r="E42"/>
      <c r="F42"/>
      <c r="G42"/>
      <c r="H42"/>
      <c r="I42"/>
      <c r="J42"/>
      <c r="K42"/>
    </row>
    <row r="43" spans="1:11" ht="15">
      <c r="A43"/>
      <c r="B43"/>
      <c r="C43"/>
      <c r="D43"/>
      <c r="E43"/>
      <c r="F43"/>
      <c r="G43"/>
      <c r="H43"/>
      <c r="I43"/>
      <c r="J43"/>
      <c r="K43"/>
    </row>
    <row r="44" spans="1:11" ht="15">
      <c r="A44"/>
      <c r="B44"/>
      <c r="C44"/>
      <c r="D44"/>
      <c r="E44"/>
      <c r="F44"/>
      <c r="G44"/>
      <c r="H44"/>
      <c r="I44"/>
      <c r="J44"/>
      <c r="K44"/>
    </row>
    <row r="45" spans="1:11" ht="15">
      <c r="A45"/>
      <c r="B45"/>
      <c r="C45"/>
      <c r="D45"/>
      <c r="E45"/>
      <c r="F45"/>
      <c r="G45"/>
      <c r="H45"/>
      <c r="I45"/>
      <c r="J45"/>
      <c r="K45"/>
    </row>
    <row r="46" spans="1:11" ht="15">
      <c r="A46"/>
      <c r="B46"/>
      <c r="C46"/>
      <c r="D46"/>
      <c r="E46"/>
      <c r="F46"/>
      <c r="G46"/>
      <c r="H46"/>
      <c r="I46"/>
      <c r="J46"/>
      <c r="K46"/>
    </row>
    <row r="47" spans="1:11" ht="15">
      <c r="A47"/>
      <c r="B47"/>
      <c r="C47"/>
      <c r="D47"/>
      <c r="E47"/>
      <c r="F47"/>
      <c r="G47"/>
      <c r="H47"/>
      <c r="I47"/>
      <c r="J47"/>
      <c r="K47"/>
    </row>
    <row r="48" spans="1:11" ht="15">
      <c r="A48"/>
      <c r="B48"/>
      <c r="C48"/>
      <c r="D48"/>
      <c r="E48"/>
      <c r="F48"/>
      <c r="G48"/>
      <c r="H48"/>
      <c r="I48"/>
      <c r="J48"/>
      <c r="K48"/>
    </row>
    <row r="49" spans="1:22" ht="15">
      <c r="A49"/>
      <c r="B49"/>
      <c r="C49"/>
      <c r="D49"/>
      <c r="E49"/>
      <c r="F49"/>
      <c r="G49"/>
      <c r="H49"/>
      <c r="I49"/>
      <c r="J49"/>
      <c r="K49"/>
    </row>
    <row r="50" spans="1:22" ht="15">
      <c r="A50"/>
      <c r="B50"/>
      <c r="C50"/>
      <c r="D50"/>
      <c r="E50"/>
      <c r="F50"/>
      <c r="G50"/>
      <c r="H50"/>
      <c r="I50"/>
      <c r="J50"/>
      <c r="K50"/>
    </row>
    <row r="51" spans="1:22" ht="15">
      <c r="A51"/>
      <c r="B51"/>
      <c r="C51"/>
      <c r="D51"/>
      <c r="E51"/>
      <c r="F51"/>
      <c r="G51"/>
      <c r="H51"/>
      <c r="I51"/>
      <c r="J51"/>
      <c r="K51"/>
    </row>
    <row r="52" spans="1:22" ht="15">
      <c r="A52"/>
      <c r="B52"/>
      <c r="C52"/>
      <c r="D52"/>
      <c r="E52"/>
      <c r="F52"/>
      <c r="G52"/>
      <c r="H52"/>
      <c r="I52"/>
      <c r="J52"/>
      <c r="K52"/>
    </row>
    <row r="53" spans="1:22" ht="15">
      <c r="A53"/>
      <c r="B53"/>
      <c r="C53"/>
      <c r="D53"/>
      <c r="E53"/>
      <c r="F53"/>
      <c r="G53"/>
      <c r="H53"/>
      <c r="I53"/>
      <c r="J53"/>
      <c r="K53"/>
    </row>
    <row r="54" spans="1:22" ht="15">
      <c r="A54"/>
      <c r="B54"/>
      <c r="C54"/>
      <c r="D54"/>
      <c r="E54"/>
      <c r="F54"/>
      <c r="G54"/>
      <c r="H54"/>
      <c r="I54"/>
      <c r="J54"/>
      <c r="K54"/>
    </row>
    <row r="55" spans="1:22" ht="15">
      <c r="A55"/>
      <c r="B55"/>
      <c r="C55"/>
      <c r="D55"/>
      <c r="E55"/>
      <c r="F55"/>
      <c r="G55"/>
      <c r="H55"/>
      <c r="I55"/>
      <c r="J55"/>
      <c r="K55"/>
    </row>
    <row r="56" spans="1:22" ht="15">
      <c r="A56"/>
      <c r="B56"/>
      <c r="C56"/>
      <c r="D56"/>
      <c r="E56"/>
      <c r="F56"/>
      <c r="G56"/>
      <c r="H56"/>
      <c r="I56"/>
      <c r="J56"/>
      <c r="K56"/>
    </row>
    <row r="57" spans="1:22" ht="15">
      <c r="A57"/>
      <c r="B57"/>
      <c r="C57"/>
      <c r="D57"/>
      <c r="E57"/>
      <c r="F57"/>
      <c r="G57"/>
      <c r="H57"/>
      <c r="I57"/>
      <c r="J57"/>
      <c r="K57"/>
    </row>
    <row r="58" spans="1:22" ht="15">
      <c r="A58"/>
      <c r="B58"/>
      <c r="C58"/>
      <c r="D58"/>
      <c r="E58"/>
      <c r="F58"/>
      <c r="G58"/>
      <c r="H58"/>
      <c r="I58"/>
      <c r="J58"/>
      <c r="K58"/>
    </row>
    <row r="59" spans="1:22" s="9" customFormat="1" ht="38.25" customHeight="1">
      <c r="A59"/>
      <c r="B59"/>
      <c r="C59"/>
      <c r="D59"/>
      <c r="E59"/>
      <c r="F59"/>
      <c r="G59"/>
      <c r="H59"/>
      <c r="I59"/>
      <c r="J59"/>
      <c r="K59"/>
      <c r="L59" s="1"/>
      <c r="M59" s="1"/>
      <c r="N59" s="1"/>
      <c r="O59" s="1"/>
      <c r="P59" s="1"/>
      <c r="Q59" s="1"/>
      <c r="R59" s="1"/>
      <c r="S59" s="1"/>
      <c r="T59" s="1"/>
      <c r="U59" s="1"/>
      <c r="V59" s="1"/>
    </row>
    <row r="60" spans="1:22" ht="15">
      <c r="A60"/>
      <c r="B60"/>
      <c r="C60"/>
      <c r="D60"/>
      <c r="E60"/>
      <c r="F60"/>
      <c r="G60"/>
      <c r="H60"/>
      <c r="I60"/>
      <c r="J60"/>
      <c r="K60"/>
    </row>
    <row r="61" spans="1:22" ht="15">
      <c r="A61"/>
      <c r="B61"/>
      <c r="C61"/>
      <c r="D61"/>
      <c r="E61"/>
      <c r="F61"/>
      <c r="G61"/>
      <c r="H61"/>
      <c r="I61"/>
      <c r="J61"/>
      <c r="K61"/>
    </row>
    <row r="62" spans="1:22" ht="15">
      <c r="A62"/>
      <c r="B62"/>
      <c r="C62"/>
      <c r="D62"/>
      <c r="E62"/>
      <c r="F62"/>
      <c r="G62"/>
      <c r="H62"/>
      <c r="I62"/>
      <c r="J62"/>
      <c r="K62"/>
    </row>
    <row r="63" spans="1:22" ht="15">
      <c r="A63"/>
      <c r="B63"/>
      <c r="C63"/>
      <c r="D63"/>
      <c r="E63"/>
      <c r="F63"/>
      <c r="G63"/>
      <c r="H63"/>
      <c r="I63"/>
      <c r="J63"/>
      <c r="K63"/>
    </row>
    <row r="64" spans="1:22" ht="15">
      <c r="A64"/>
      <c r="B64"/>
      <c r="C64"/>
      <c r="D64"/>
      <c r="E64"/>
      <c r="F64"/>
      <c r="G64"/>
      <c r="H64"/>
      <c r="I64"/>
      <c r="J64"/>
      <c r="K64"/>
    </row>
    <row r="65" spans="1:11" ht="15">
      <c r="A65"/>
      <c r="B65"/>
      <c r="C65"/>
      <c r="D65"/>
      <c r="E65"/>
      <c r="F65"/>
      <c r="G65"/>
      <c r="H65"/>
      <c r="I65"/>
      <c r="J65"/>
      <c r="K65"/>
    </row>
    <row r="66" spans="1:11" ht="15">
      <c r="A66"/>
      <c r="B66"/>
      <c r="C66"/>
      <c r="D66"/>
      <c r="E66"/>
      <c r="F66"/>
      <c r="G66"/>
      <c r="H66"/>
      <c r="I66"/>
      <c r="J66"/>
      <c r="K66"/>
    </row>
    <row r="67" spans="1:11" ht="15">
      <c r="A67"/>
      <c r="B67"/>
      <c r="C67"/>
      <c r="D67"/>
      <c r="E67"/>
      <c r="F67"/>
      <c r="G67"/>
      <c r="H67"/>
      <c r="I67"/>
      <c r="J67"/>
      <c r="K67"/>
    </row>
    <row r="68" spans="1:11" ht="15">
      <c r="A68"/>
      <c r="B68"/>
      <c r="C68"/>
      <c r="D68"/>
      <c r="E68"/>
      <c r="F68"/>
      <c r="G68"/>
      <c r="H68"/>
      <c r="I68"/>
      <c r="J68"/>
      <c r="K68"/>
    </row>
    <row r="69" spans="1:11" ht="15">
      <c r="A69"/>
      <c r="B69"/>
      <c r="C69"/>
      <c r="D69"/>
      <c r="E69"/>
      <c r="F69"/>
      <c r="G69"/>
      <c r="H69"/>
      <c r="I69"/>
      <c r="J69"/>
      <c r="K69"/>
    </row>
    <row r="70" spans="1:11" ht="15">
      <c r="A70"/>
      <c r="B70"/>
      <c r="C70"/>
      <c r="D70"/>
      <c r="E70"/>
      <c r="F70"/>
      <c r="G70"/>
      <c r="H70"/>
      <c r="I70"/>
      <c r="J70"/>
      <c r="K70"/>
    </row>
    <row r="71" spans="1:11" ht="15">
      <c r="A71"/>
      <c r="B71"/>
      <c r="C71"/>
      <c r="D71"/>
      <c r="E71"/>
      <c r="F71"/>
      <c r="G71"/>
      <c r="H71"/>
      <c r="I71"/>
      <c r="J71"/>
      <c r="K71"/>
    </row>
    <row r="72" spans="1:11" ht="15">
      <c r="A72"/>
      <c r="B72"/>
      <c r="C72"/>
      <c r="D72"/>
      <c r="E72"/>
      <c r="F72"/>
      <c r="G72"/>
      <c r="H72"/>
      <c r="I72"/>
      <c r="J72"/>
      <c r="K72"/>
    </row>
    <row r="73" spans="1:11" ht="15">
      <c r="A73"/>
      <c r="B73"/>
      <c r="C73"/>
      <c r="D73"/>
      <c r="E73"/>
      <c r="F73"/>
      <c r="G73"/>
      <c r="H73"/>
      <c r="I73"/>
      <c r="J73"/>
      <c r="K73"/>
    </row>
    <row r="74" spans="1:11" ht="15">
      <c r="A74"/>
      <c r="B74"/>
      <c r="C74"/>
      <c r="D74"/>
      <c r="E74"/>
      <c r="F74"/>
      <c r="G74"/>
      <c r="H74"/>
      <c r="I74"/>
      <c r="J74"/>
      <c r="K74"/>
    </row>
    <row r="75" spans="1:11" ht="15">
      <c r="A75"/>
      <c r="B75"/>
      <c r="C75"/>
      <c r="D75"/>
      <c r="E75"/>
      <c r="F75"/>
      <c r="G75"/>
      <c r="H75"/>
      <c r="I75"/>
      <c r="J75"/>
      <c r="K75"/>
    </row>
    <row r="76" spans="1:11" ht="15">
      <c r="A76"/>
      <c r="B76"/>
      <c r="C76"/>
      <c r="D76"/>
      <c r="E76"/>
      <c r="F76"/>
      <c r="G76"/>
      <c r="H76"/>
      <c r="I76"/>
      <c r="J76"/>
      <c r="K76"/>
    </row>
    <row r="77" spans="1:11" ht="15">
      <c r="A77"/>
      <c r="B77"/>
      <c r="C77"/>
      <c r="D77"/>
      <c r="E77"/>
      <c r="F77"/>
      <c r="G77"/>
      <c r="H77"/>
      <c r="I77"/>
      <c r="J77"/>
      <c r="K77"/>
    </row>
    <row r="78" spans="1:11" ht="15">
      <c r="A78"/>
      <c r="B78"/>
      <c r="C78"/>
      <c r="D78"/>
      <c r="E78"/>
      <c r="F78"/>
      <c r="G78"/>
      <c r="H78"/>
      <c r="I78"/>
      <c r="J78"/>
      <c r="K78"/>
    </row>
    <row r="79" spans="1:11" ht="15">
      <c r="A79"/>
      <c r="B79"/>
      <c r="C79"/>
      <c r="D79"/>
      <c r="E79"/>
      <c r="F79"/>
      <c r="G79"/>
      <c r="H79"/>
      <c r="I79"/>
      <c r="J79"/>
      <c r="K79"/>
    </row>
    <row r="80" spans="1:11" ht="15">
      <c r="A80"/>
      <c r="B80"/>
      <c r="C80"/>
      <c r="D80"/>
      <c r="E80"/>
      <c r="F80"/>
      <c r="G80"/>
      <c r="H80"/>
      <c r="I80"/>
      <c r="J80"/>
      <c r="K80"/>
    </row>
    <row r="81" spans="1:22" ht="15">
      <c r="A81"/>
      <c r="B81"/>
      <c r="C81"/>
      <c r="D81"/>
      <c r="E81"/>
      <c r="F81"/>
      <c r="G81"/>
      <c r="H81"/>
      <c r="I81"/>
      <c r="J81"/>
      <c r="K81"/>
    </row>
    <row r="82" spans="1:22" ht="15">
      <c r="A82"/>
      <c r="B82"/>
      <c r="C82"/>
      <c r="D82"/>
      <c r="E82"/>
      <c r="F82"/>
      <c r="G82"/>
      <c r="H82"/>
      <c r="I82"/>
      <c r="J82"/>
      <c r="K82"/>
    </row>
    <row r="83" spans="1:22" ht="15">
      <c r="A83"/>
      <c r="B83"/>
      <c r="C83"/>
      <c r="D83"/>
      <c r="E83"/>
      <c r="F83"/>
      <c r="G83"/>
      <c r="H83"/>
      <c r="I83"/>
      <c r="J83"/>
      <c r="K83"/>
    </row>
    <row r="84" spans="1:22" ht="15">
      <c r="A84"/>
      <c r="B84"/>
      <c r="C84"/>
      <c r="D84"/>
      <c r="E84"/>
      <c r="F84"/>
      <c r="G84"/>
      <c r="H84"/>
      <c r="I84"/>
      <c r="J84"/>
      <c r="K84"/>
    </row>
    <row r="85" spans="1:22" ht="15">
      <c r="A85"/>
      <c r="B85"/>
      <c r="C85"/>
      <c r="D85"/>
      <c r="E85"/>
      <c r="F85"/>
      <c r="G85"/>
      <c r="H85"/>
      <c r="I85"/>
      <c r="J85"/>
      <c r="K85"/>
    </row>
    <row r="86" spans="1:22" ht="15">
      <c r="A86"/>
      <c r="B86"/>
      <c r="C86"/>
      <c r="D86"/>
      <c r="E86"/>
      <c r="F86"/>
      <c r="G86"/>
      <c r="H86"/>
      <c r="I86"/>
      <c r="J86"/>
      <c r="K86"/>
    </row>
    <row r="90" spans="1:22" s="9" customFormat="1" ht="57.75" customHeight="1">
      <c r="B90" s="1"/>
      <c r="C90" s="1"/>
      <c r="D90" s="66"/>
      <c r="E90" s="1"/>
      <c r="F90" s="1"/>
      <c r="G90" s="1"/>
      <c r="H90" s="1"/>
      <c r="I90" s="1"/>
      <c r="J90" s="1"/>
      <c r="K90" s="41"/>
      <c r="L90" s="1"/>
      <c r="M90" s="1"/>
      <c r="N90" s="1"/>
      <c r="O90" s="1"/>
      <c r="P90" s="1"/>
      <c r="Q90" s="1"/>
      <c r="R90" s="1"/>
      <c r="S90" s="1"/>
      <c r="T90" s="1"/>
      <c r="U90" s="1"/>
      <c r="V90" s="1"/>
    </row>
    <row r="93" spans="1:22" s="9" customFormat="1" ht="30" customHeight="1">
      <c r="B93" s="1"/>
      <c r="C93" s="1"/>
      <c r="D93" s="66"/>
      <c r="E93" s="1"/>
      <c r="F93" s="1"/>
      <c r="G93" s="1"/>
      <c r="H93" s="1"/>
      <c r="I93" s="1"/>
      <c r="J93" s="1"/>
      <c r="K93" s="41"/>
      <c r="L93" s="1"/>
      <c r="M93" s="1"/>
      <c r="N93" s="1"/>
      <c r="O93" s="1"/>
      <c r="P93" s="1"/>
      <c r="Q93" s="1"/>
      <c r="R93" s="1"/>
      <c r="S93" s="1"/>
      <c r="T93" s="1"/>
      <c r="U93" s="1"/>
      <c r="V93" s="1"/>
    </row>
  </sheetData>
  <pageMargins left="0.94488188976377963" right="0.55118110236220474" top="1.0236220472440944" bottom="0.78740157480314965" header="0.43307086614173229" footer="0.51181102362204722"/>
  <pageSetup paperSize="9"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4.  ZAVRŠNI ZIDARSKI RADOVI&amp;R&amp;"Arial,Regular"&amp;10Str.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18"/>
  <sheetViews>
    <sheetView topLeftCell="A31" zoomScaleNormal="100" zoomScaleSheetLayoutView="100" workbookViewId="0">
      <selection activeCell="D39" sqref="D39"/>
    </sheetView>
  </sheetViews>
  <sheetFormatPr defaultColWidth="8.81640625" defaultRowHeight="12"/>
  <cols>
    <col min="1" max="1" width="4.54296875" style="9" customWidth="1"/>
    <col min="2" max="2" width="2.36328125" style="1" customWidth="1"/>
    <col min="3" max="3" width="1.90625" style="1" customWidth="1"/>
    <col min="4" max="4" width="32.90625" style="66" customWidth="1"/>
    <col min="5" max="5" width="4.54296875" style="1" customWidth="1"/>
    <col min="6" max="6" width="8" style="177" customWidth="1"/>
    <col min="7" max="7" width="7.36328125" style="1" hidden="1" customWidth="1"/>
    <col min="8" max="9" width="9.08984375" style="1" hidden="1" customWidth="1"/>
    <col min="10" max="10" width="9.08984375" style="1" customWidth="1"/>
    <col min="11" max="11" width="9.08984375" style="41" customWidth="1"/>
    <col min="12" max="12" width="9.1796875" style="1" bestFit="1" customWidth="1"/>
    <col min="13" max="16384" width="8.81640625" style="1"/>
  </cols>
  <sheetData>
    <row r="1" spans="1:22">
      <c r="A1" s="249"/>
      <c r="B1" s="53"/>
      <c r="C1" s="53"/>
      <c r="D1" s="136"/>
      <c r="E1" s="241"/>
      <c r="F1" s="255"/>
      <c r="G1" s="5"/>
      <c r="H1" s="53"/>
      <c r="I1" s="244"/>
      <c r="J1" s="53"/>
      <c r="K1" s="74"/>
      <c r="L1" s="63"/>
      <c r="M1" s="84"/>
      <c r="N1" s="84"/>
      <c r="O1" s="84"/>
      <c r="P1" s="84"/>
      <c r="Q1" s="84"/>
      <c r="R1" s="84"/>
      <c r="S1" s="84"/>
      <c r="T1" s="84"/>
      <c r="U1" s="84"/>
    </row>
    <row r="2" spans="1:22">
      <c r="A2" s="249"/>
      <c r="B2" s="53"/>
      <c r="C2" s="53"/>
      <c r="D2" s="250"/>
      <c r="E2" s="53"/>
      <c r="F2" s="256"/>
      <c r="G2" s="53"/>
      <c r="H2" s="53"/>
      <c r="I2" s="53"/>
      <c r="J2" s="53"/>
      <c r="K2" s="74"/>
      <c r="L2" s="53"/>
      <c r="M2" s="54"/>
      <c r="N2" s="54"/>
      <c r="O2" s="54"/>
      <c r="P2" s="54"/>
      <c r="Q2" s="54"/>
      <c r="R2" s="54"/>
      <c r="S2" s="54"/>
      <c r="T2" s="54"/>
      <c r="U2" s="54"/>
      <c r="V2" s="53"/>
    </row>
    <row r="3" spans="1:22">
      <c r="A3" s="249" t="s">
        <v>70</v>
      </c>
      <c r="B3" s="53"/>
      <c r="C3" s="53"/>
      <c r="D3" s="251" t="s">
        <v>67</v>
      </c>
      <c r="E3" s="252"/>
      <c r="F3" s="256"/>
      <c r="G3" s="53"/>
      <c r="H3" s="53"/>
      <c r="I3" s="53"/>
      <c r="J3" s="53"/>
      <c r="K3" s="74"/>
      <c r="L3" s="53"/>
      <c r="M3" s="54"/>
      <c r="N3" s="54"/>
      <c r="O3" s="54"/>
      <c r="P3" s="54"/>
      <c r="Q3" s="54"/>
      <c r="R3" s="54"/>
      <c r="S3" s="54"/>
      <c r="T3" s="54"/>
      <c r="U3" s="54"/>
      <c r="V3" s="53"/>
    </row>
    <row r="4" spans="1:22">
      <c r="A4" s="249"/>
      <c r="B4" s="53"/>
      <c r="C4" s="53"/>
      <c r="D4" s="253"/>
      <c r="E4" s="254"/>
      <c r="F4" s="256"/>
      <c r="G4" s="53"/>
      <c r="H4" s="53"/>
      <c r="I4" s="53"/>
      <c r="J4" s="53"/>
      <c r="K4" s="74"/>
      <c r="L4" s="53"/>
      <c r="M4" s="54"/>
      <c r="N4" s="54"/>
      <c r="O4" s="54"/>
      <c r="P4" s="54"/>
      <c r="Q4" s="54"/>
      <c r="R4" s="54"/>
      <c r="S4" s="54"/>
      <c r="T4" s="54"/>
      <c r="U4" s="54"/>
      <c r="V4" s="53"/>
    </row>
    <row r="5" spans="1:22">
      <c r="D5" s="77" t="s">
        <v>36</v>
      </c>
      <c r="E5" s="86"/>
      <c r="L5" s="53"/>
      <c r="M5" s="57"/>
      <c r="N5" s="57"/>
      <c r="O5" s="57"/>
      <c r="P5" s="57"/>
      <c r="Q5" s="57"/>
      <c r="R5" s="57"/>
      <c r="S5" s="57"/>
      <c r="T5" s="57"/>
      <c r="U5" s="57"/>
      <c r="V5" s="53"/>
    </row>
    <row r="6" spans="1:22">
      <c r="D6" s="67" t="s">
        <v>14</v>
      </c>
      <c r="E6" s="86"/>
      <c r="L6" s="53"/>
      <c r="M6" s="57"/>
      <c r="N6" s="57"/>
      <c r="O6" s="57"/>
      <c r="P6" s="57"/>
      <c r="Q6" s="57"/>
      <c r="R6" s="57"/>
      <c r="S6" s="57"/>
      <c r="T6" s="57"/>
      <c r="U6" s="57"/>
      <c r="V6" s="53"/>
    </row>
    <row r="7" spans="1:22" ht="34.200000000000003">
      <c r="D7" s="87" t="s">
        <v>23</v>
      </c>
      <c r="E7" s="86"/>
      <c r="L7" s="53"/>
      <c r="M7" s="57"/>
      <c r="N7" s="57"/>
      <c r="O7" s="57"/>
      <c r="P7" s="57"/>
      <c r="Q7" s="57"/>
      <c r="R7" s="57"/>
      <c r="S7" s="57"/>
      <c r="T7" s="57"/>
      <c r="U7" s="57"/>
    </row>
    <row r="8" spans="1:22" ht="68.400000000000006">
      <c r="D8" s="87" t="s">
        <v>15</v>
      </c>
      <c r="E8" s="86"/>
    </row>
    <row r="9" spans="1:22" ht="22.8">
      <c r="D9" s="87" t="s">
        <v>17</v>
      </c>
      <c r="E9" s="86"/>
    </row>
    <row r="10" spans="1:22" ht="22.8">
      <c r="D10" s="87" t="s">
        <v>19</v>
      </c>
      <c r="E10" s="86"/>
    </row>
    <row r="11" spans="1:22" ht="22.8">
      <c r="D11" s="87" t="s">
        <v>24</v>
      </c>
      <c r="E11" s="86"/>
    </row>
    <row r="12" spans="1:22" ht="51.75" customHeight="1">
      <c r="D12" s="87" t="s">
        <v>18</v>
      </c>
      <c r="E12" s="86"/>
    </row>
    <row r="13" spans="1:22" ht="34.200000000000003">
      <c r="A13" s="35"/>
      <c r="B13" s="7"/>
      <c r="D13" s="87" t="s">
        <v>16</v>
      </c>
      <c r="E13" s="86"/>
    </row>
    <row r="14" spans="1:22" ht="34.200000000000003">
      <c r="A14" s="35"/>
      <c r="B14" s="7"/>
      <c r="D14" s="87" t="s">
        <v>21</v>
      </c>
      <c r="E14" s="86"/>
    </row>
    <row r="15" spans="1:22">
      <c r="A15" s="35"/>
      <c r="B15" s="7"/>
      <c r="D15" s="87" t="s">
        <v>2</v>
      </c>
      <c r="E15" s="86"/>
    </row>
    <row r="16" spans="1:22" ht="22.8">
      <c r="A16" s="35"/>
      <c r="B16" s="7"/>
      <c r="D16" s="87" t="s">
        <v>3</v>
      </c>
      <c r="E16" s="86"/>
    </row>
    <row r="17" spans="1:11" ht="14.25" customHeight="1">
      <c r="A17" s="35"/>
      <c r="B17" s="7"/>
      <c r="D17" s="87" t="s">
        <v>20</v>
      </c>
      <c r="E17" s="86"/>
    </row>
    <row r="18" spans="1:11" ht="14.25" customHeight="1">
      <c r="A18" s="35"/>
      <c r="B18" s="7"/>
      <c r="D18" s="87"/>
      <c r="E18" s="86"/>
    </row>
    <row r="19" spans="1:11">
      <c r="A19" s="35"/>
      <c r="B19" s="7"/>
      <c r="D19" s="88"/>
      <c r="E19" s="86"/>
      <c r="G19" s="16" t="str">
        <f>IF(ISNUMBER(F19),IF(OR(E19="m1",E19="m2",E19="m3",E19="kg"),F19*(1+$G$1/100),F19),"")</f>
        <v/>
      </c>
    </row>
    <row r="20" spans="1:11" ht="57">
      <c r="A20" s="35" t="str">
        <f t="shared" ref="A20:A27" si="0">IF(OR(B20="",B20= " ")," ",$A$3)</f>
        <v>05.</v>
      </c>
      <c r="B20" s="7">
        <f>IF(AND(D20&gt;0,NOT(D20=" "),NOT(D19&gt;0)),1+(COUNTIF($B$3:B19,"&gt;0"))," ")</f>
        <v>1</v>
      </c>
      <c r="D20" s="233" t="s">
        <v>167</v>
      </c>
      <c r="E20" s="86"/>
      <c r="G20" s="16"/>
    </row>
    <row r="21" spans="1:11" ht="50.25" customHeight="1">
      <c r="A21" s="35"/>
      <c r="B21" s="7"/>
      <c r="D21" s="234" t="s">
        <v>138</v>
      </c>
      <c r="E21" s="86"/>
      <c r="G21" s="16"/>
    </row>
    <row r="22" spans="1:11" ht="25.5" customHeight="1">
      <c r="A22" s="35"/>
      <c r="B22" s="7"/>
      <c r="D22" s="233" t="s">
        <v>217</v>
      </c>
      <c r="E22" s="86"/>
      <c r="G22" s="16"/>
    </row>
    <row r="23" spans="1:11" ht="25.5" customHeight="1">
      <c r="A23" s="35"/>
      <c r="B23" s="7"/>
      <c r="D23" s="233" t="s">
        <v>102</v>
      </c>
      <c r="E23" s="86"/>
      <c r="G23" s="16"/>
    </row>
    <row r="24" spans="1:11" ht="25.5" customHeight="1">
      <c r="A24" s="35" t="str">
        <f t="shared" si="0"/>
        <v xml:space="preserve"> </v>
      </c>
      <c r="B24" s="7" t="str">
        <f>IF(AND(D24&gt;0,NOT(D24=" "),NOT(D20&gt;0)),1+(COUNTIF($B$3:B20,"&gt;0"))," ")</f>
        <v xml:space="preserve"> </v>
      </c>
      <c r="D24" s="234" t="s">
        <v>45</v>
      </c>
      <c r="E24" s="86"/>
      <c r="G24" s="16"/>
    </row>
    <row r="25" spans="1:11" ht="14.25" customHeight="1">
      <c r="A25" s="35" t="str">
        <f t="shared" si="0"/>
        <v xml:space="preserve"> </v>
      </c>
      <c r="B25" s="7" t="str">
        <f>IF(AND(D25&gt;0,NOT(D25=" "),NOT(D23&gt;0)),1+(COUNTIF($B$3:B23,"&gt;0"))," ")</f>
        <v xml:space="preserve"> </v>
      </c>
      <c r="D25" s="234" t="s">
        <v>50</v>
      </c>
      <c r="E25" s="86" t="s">
        <v>76</v>
      </c>
      <c r="F25" s="177">
        <v>22.3</v>
      </c>
      <c r="G25" s="16"/>
      <c r="K25" s="41">
        <f>F25*J25</f>
        <v>0</v>
      </c>
    </row>
    <row r="26" spans="1:11">
      <c r="A26" s="35"/>
      <c r="B26" s="7"/>
      <c r="D26" s="85"/>
      <c r="E26" s="86"/>
      <c r="G26" s="16"/>
    </row>
    <row r="27" spans="1:11" ht="14.25" customHeight="1">
      <c r="A27" s="35" t="str">
        <f t="shared" si="0"/>
        <v xml:space="preserve"> </v>
      </c>
      <c r="B27" s="7"/>
      <c r="D27" s="85"/>
      <c r="E27" s="86"/>
      <c r="G27" s="16"/>
    </row>
    <row r="28" spans="1:11" ht="102.6">
      <c r="A28" s="35" t="str">
        <f t="shared" ref="A28" si="1">IF(OR(B28="",B28= " ")," ",$A$3)</f>
        <v>05.</v>
      </c>
      <c r="B28" s="7">
        <f>IF(AND(D28&gt;0,NOT(D28=" "),NOT(D27&gt;0)),1+(COUNTIF($B$3:B27,"&gt;0"))," ")</f>
        <v>2</v>
      </c>
      <c r="D28" s="89" t="s">
        <v>181</v>
      </c>
      <c r="E28" s="86"/>
      <c r="G28" s="16"/>
    </row>
    <row r="29" spans="1:11" ht="25.5" customHeight="1">
      <c r="A29" s="35"/>
      <c r="B29" s="7"/>
      <c r="D29" s="89" t="s">
        <v>217</v>
      </c>
      <c r="E29" s="86"/>
      <c r="G29" s="16"/>
    </row>
    <row r="30" spans="1:11" ht="25.5" customHeight="1">
      <c r="A30" s="35"/>
      <c r="B30" s="7"/>
      <c r="D30" s="89" t="s">
        <v>47</v>
      </c>
      <c r="E30" s="86"/>
      <c r="G30" s="16"/>
    </row>
    <row r="31" spans="1:11" ht="26.25" customHeight="1">
      <c r="A31" s="35"/>
      <c r="B31" s="79"/>
      <c r="D31" s="85" t="s">
        <v>46</v>
      </c>
      <c r="E31" s="86"/>
      <c r="G31" s="16"/>
    </row>
    <row r="32" spans="1:11" ht="17.25" customHeight="1">
      <c r="A32" s="35"/>
      <c r="B32" s="79"/>
      <c r="D32" s="85" t="s">
        <v>103</v>
      </c>
      <c r="E32" s="91" t="s">
        <v>76</v>
      </c>
      <c r="F32" s="178">
        <v>4.7</v>
      </c>
      <c r="G32" s="16"/>
      <c r="K32" s="41">
        <f>F32*J32</f>
        <v>0</v>
      </c>
    </row>
    <row r="33" spans="1:11" ht="15.75" customHeight="1">
      <c r="A33" s="35"/>
      <c r="B33" s="79"/>
      <c r="C33" s="92"/>
      <c r="D33" s="90"/>
      <c r="E33" s="93"/>
      <c r="F33" s="179"/>
      <c r="G33" s="16"/>
    </row>
    <row r="34" spans="1:11" ht="15.75" customHeight="1">
      <c r="A34" s="35"/>
      <c r="B34" s="79"/>
      <c r="C34" s="92"/>
      <c r="D34" s="90"/>
      <c r="E34" s="93"/>
      <c r="F34" s="179"/>
      <c r="G34" s="16"/>
    </row>
    <row r="35" spans="1:11" ht="91.2">
      <c r="A35" s="35" t="str">
        <f>IF(OR(B35="",B35= " ")," ",$A$3)</f>
        <v>05.</v>
      </c>
      <c r="B35" s="7">
        <f>IF(AND(D35&gt;0,NOT(D35=" "),NOT(D33&gt;0)),1+(COUNTIF($B$3:B33,"&gt;0"))," ")</f>
        <v>3</v>
      </c>
      <c r="D35" s="89" t="s">
        <v>139</v>
      </c>
      <c r="E35" s="86" t="s">
        <v>76</v>
      </c>
      <c r="F35" s="180">
        <v>1.2</v>
      </c>
      <c r="G35" s="170"/>
      <c r="H35" s="66"/>
      <c r="I35" s="66"/>
      <c r="J35" s="66"/>
      <c r="K35" s="146">
        <f>F35*J35</f>
        <v>0</v>
      </c>
    </row>
    <row r="36" spans="1:11" ht="14.25" customHeight="1">
      <c r="A36" s="35"/>
      <c r="B36" s="79"/>
      <c r="D36" s="85"/>
      <c r="E36" s="86"/>
      <c r="G36" s="16"/>
    </row>
    <row r="37" spans="1:11" ht="14.25" customHeight="1">
      <c r="A37" s="35"/>
      <c r="B37" s="79"/>
      <c r="D37" s="85"/>
      <c r="E37" s="86"/>
      <c r="G37" s="16"/>
    </row>
    <row r="38" spans="1:11" ht="79.8">
      <c r="A38" s="35" t="str">
        <f>IF(OR(B38="",B38= " ")," ",$A$3)</f>
        <v>05.</v>
      </c>
      <c r="B38" s="7">
        <f>IF(AND(D38&gt;0,NOT(D38=" "),NOT(D36&gt;0)),1+(COUNTIF($B$3:B36,"&gt;0"))," ")</f>
        <v>4</v>
      </c>
      <c r="D38" s="233" t="s">
        <v>191</v>
      </c>
      <c r="E38" s="86"/>
      <c r="G38" s="16"/>
    </row>
    <row r="39" spans="1:11" ht="22.8">
      <c r="A39" s="35"/>
      <c r="B39" s="7"/>
      <c r="D39" s="233" t="s">
        <v>217</v>
      </c>
      <c r="E39" s="86"/>
      <c r="G39" s="16"/>
    </row>
    <row r="40" spans="1:11">
      <c r="A40" s="35"/>
      <c r="B40" s="7"/>
      <c r="D40" s="233" t="s">
        <v>161</v>
      </c>
      <c r="E40" s="86"/>
      <c r="G40" s="16"/>
    </row>
    <row r="41" spans="1:11" ht="14.25" customHeight="1">
      <c r="A41" s="35"/>
      <c r="B41" s="79"/>
      <c r="D41" s="234" t="s">
        <v>28</v>
      </c>
      <c r="E41" s="86" t="s">
        <v>76</v>
      </c>
      <c r="F41" s="177">
        <v>64.099999999999994</v>
      </c>
      <c r="G41" s="16"/>
      <c r="K41" s="41">
        <f>F41*J41</f>
        <v>0</v>
      </c>
    </row>
    <row r="42" spans="1:11">
      <c r="A42" s="35"/>
      <c r="B42" s="79"/>
      <c r="D42" s="85"/>
      <c r="E42" s="86"/>
      <c r="G42" s="16"/>
      <c r="I42" s="17"/>
    </row>
    <row r="43" spans="1:11">
      <c r="A43" s="35"/>
      <c r="B43" s="79"/>
      <c r="D43" s="85"/>
      <c r="E43" s="86"/>
      <c r="G43" s="16"/>
      <c r="I43" s="17"/>
    </row>
    <row r="44" spans="1:11" ht="18" customHeight="1">
      <c r="A44" s="35" t="str">
        <f>IF(OR(B44="",B44= " ")," ",$A$3)</f>
        <v>05.</v>
      </c>
      <c r="B44" s="7">
        <f>IF(AND(D44&gt;0,NOT(D44=" "),NOT(D42&gt;0)),1+(COUNTIF($B$3:B42,"&gt;0"))," ")</f>
        <v>5</v>
      </c>
      <c r="D44" s="89" t="s">
        <v>29</v>
      </c>
      <c r="E44" s="86"/>
      <c r="G44" s="16"/>
      <c r="I44" s="17"/>
    </row>
    <row r="45" spans="1:11">
      <c r="A45" s="35"/>
      <c r="B45" s="79"/>
      <c r="D45" s="85" t="s">
        <v>162</v>
      </c>
      <c r="E45" s="86" t="s">
        <v>78</v>
      </c>
      <c r="F45" s="177">
        <v>3</v>
      </c>
      <c r="G45" s="16"/>
      <c r="I45" s="17"/>
      <c r="K45" s="41">
        <f>F45*J45</f>
        <v>0</v>
      </c>
    </row>
    <row r="46" spans="1:11">
      <c r="A46" s="35"/>
      <c r="B46" s="79"/>
      <c r="D46" s="85"/>
      <c r="G46" s="16"/>
      <c r="I46" s="17"/>
    </row>
    <row r="47" spans="1:11">
      <c r="A47" s="35"/>
      <c r="B47" s="79"/>
      <c r="D47" s="85"/>
      <c r="E47" s="86"/>
      <c r="G47" s="16"/>
      <c r="I47" s="17"/>
    </row>
    <row r="48" spans="1:11" ht="51.75" customHeight="1">
      <c r="A48" s="35" t="str">
        <f>IF(OR(B48="",B48= " ")," ",$A$3)</f>
        <v>05.</v>
      </c>
      <c r="B48" s="7">
        <f>IF(AND(D48&gt;0,NOT(D48=" "),NOT(D46&gt;0)),1+(COUNTIF($B$3:B46,"&gt;0"))," ")</f>
        <v>6</v>
      </c>
      <c r="D48" s="89" t="s">
        <v>30</v>
      </c>
      <c r="E48" s="86" t="s">
        <v>80</v>
      </c>
      <c r="F48" s="177">
        <v>1</v>
      </c>
      <c r="G48" s="16"/>
      <c r="I48" s="17"/>
      <c r="K48" s="41">
        <f>F48*J48</f>
        <v>0</v>
      </c>
    </row>
    <row r="49" spans="1:14" ht="12.75" customHeight="1">
      <c r="A49" s="35"/>
      <c r="B49" s="7"/>
      <c r="D49" s="89"/>
      <c r="E49" s="86"/>
      <c r="G49" s="16"/>
      <c r="I49" s="17"/>
    </row>
    <row r="50" spans="1:14" ht="12.6" thickBot="1">
      <c r="A50" s="35"/>
      <c r="B50" s="7"/>
      <c r="D50" s="67"/>
    </row>
    <row r="51" spans="1:14" s="25" customFormat="1">
      <c r="A51" s="68" t="str">
        <f>$A$3</f>
        <v>05.</v>
      </c>
      <c r="B51" s="69"/>
      <c r="C51" s="59"/>
      <c r="D51" s="31" t="s">
        <v>64</v>
      </c>
      <c r="E51" s="59"/>
      <c r="F51" s="181"/>
      <c r="G51" s="59"/>
      <c r="H51" s="59"/>
      <c r="I51" s="55">
        <f>SUM(I42:I50)</f>
        <v>0</v>
      </c>
      <c r="J51" s="59"/>
      <c r="K51" s="43">
        <f>SUM(K20:K48)</f>
        <v>0</v>
      </c>
      <c r="L51" s="1"/>
      <c r="M51" s="1"/>
      <c r="N51" s="1"/>
    </row>
    <row r="52" spans="1:14">
      <c r="A52" s="35" t="str">
        <f t="shared" ref="A52:A56" si="2">IF(OR(B52="",B52= " ")," ",$A$3)</f>
        <v xml:space="preserve"> </v>
      </c>
      <c r="B52" s="7" t="str">
        <f>IF(AND(D52&gt;0,NOT(D52=" "),NOT(D51&gt;0)),1+(COUNTIF($B$3:B51,"&gt;0"))," ")</f>
        <v xml:space="preserve"> </v>
      </c>
      <c r="L52" s="25"/>
      <c r="M52" s="25"/>
      <c r="N52" s="25"/>
    </row>
    <row r="53" spans="1:14">
      <c r="A53" s="35" t="str">
        <f t="shared" si="2"/>
        <v xml:space="preserve"> </v>
      </c>
      <c r="B53" s="7" t="str">
        <f>IF(AND(D53&gt;0,NOT(D53=" "),NOT(D52&gt;0)),1+(COUNTIF($B$3:B52,"&gt;0"))," ")</f>
        <v xml:space="preserve"> </v>
      </c>
    </row>
    <row r="54" spans="1:14">
      <c r="A54" s="35" t="str">
        <f t="shared" si="2"/>
        <v xml:space="preserve"> </v>
      </c>
      <c r="B54" s="7" t="str">
        <f>IF(AND(D54&gt;0,NOT(D54=" "),NOT(D53&gt;0)),1+(COUNTIF($B$3:B53,"&gt;0"))," ")</f>
        <v xml:space="preserve"> </v>
      </c>
    </row>
    <row r="55" spans="1:14">
      <c r="A55" s="35" t="str">
        <f t="shared" si="2"/>
        <v xml:space="preserve"> </v>
      </c>
      <c r="B55" s="7" t="str">
        <f>IF(AND(D55&gt;0,NOT(D55=" "),NOT(D54&gt;0)),1+(COUNTIF($B$3:B54,"&gt;0"))," ")</f>
        <v xml:space="preserve"> </v>
      </c>
    </row>
    <row r="56" spans="1:14" ht="8.25" customHeight="1">
      <c r="A56" s="35" t="str">
        <f t="shared" si="2"/>
        <v xml:space="preserve"> </v>
      </c>
      <c r="B56" s="7" t="str">
        <f>IF(AND(D56&gt;0,NOT(D56=" "),NOT(D55&gt;0)),1+(COUNTIF($B$3:B55,"&gt;0"))," ")</f>
        <v xml:space="preserve"> </v>
      </c>
    </row>
    <row r="57" spans="1:14" ht="15">
      <c r="A57"/>
      <c r="B57"/>
      <c r="C57"/>
      <c r="D57"/>
      <c r="E57"/>
      <c r="F57"/>
      <c r="G57"/>
      <c r="H57"/>
      <c r="I57"/>
      <c r="J57"/>
      <c r="K57"/>
    </row>
    <row r="58" spans="1:14" ht="15">
      <c r="A58"/>
      <c r="B58"/>
      <c r="C58"/>
      <c r="D58"/>
      <c r="E58"/>
      <c r="F58"/>
      <c r="G58"/>
      <c r="H58"/>
      <c r="I58"/>
      <c r="J58"/>
      <c r="K58"/>
    </row>
    <row r="59" spans="1:14" ht="15">
      <c r="A59"/>
      <c r="B59"/>
      <c r="C59"/>
      <c r="D59"/>
      <c r="E59"/>
      <c r="F59"/>
      <c r="G59"/>
      <c r="H59"/>
      <c r="I59"/>
      <c r="J59"/>
      <c r="K59"/>
    </row>
    <row r="60" spans="1:14" ht="15">
      <c r="A60"/>
      <c r="B60"/>
      <c r="C60"/>
      <c r="D60"/>
      <c r="E60"/>
      <c r="F60"/>
      <c r="G60"/>
      <c r="H60"/>
      <c r="I60"/>
      <c r="J60"/>
      <c r="K60"/>
    </row>
    <row r="61" spans="1:14" ht="15">
      <c r="A61"/>
      <c r="B61"/>
      <c r="C61"/>
      <c r="D61"/>
      <c r="E61"/>
      <c r="F61"/>
      <c r="G61"/>
      <c r="H61"/>
      <c r="I61"/>
      <c r="J61"/>
      <c r="K61"/>
    </row>
    <row r="62" spans="1:14" ht="15">
      <c r="A62"/>
      <c r="B62"/>
      <c r="C62"/>
      <c r="D62"/>
      <c r="E62"/>
      <c r="F62"/>
      <c r="G62"/>
      <c r="H62"/>
      <c r="I62"/>
      <c r="J62"/>
      <c r="K62"/>
    </row>
    <row r="63" spans="1:14" ht="15">
      <c r="A63"/>
      <c r="B63"/>
      <c r="C63"/>
      <c r="D63"/>
      <c r="E63"/>
      <c r="F63"/>
      <c r="G63"/>
      <c r="H63"/>
      <c r="I63"/>
      <c r="J63"/>
      <c r="K63"/>
    </row>
    <row r="64" spans="1:14" ht="15">
      <c r="A64"/>
      <c r="B64"/>
      <c r="C64"/>
      <c r="D64"/>
      <c r="E64"/>
      <c r="F64"/>
      <c r="G64"/>
      <c r="H64"/>
      <c r="I64"/>
      <c r="J64"/>
      <c r="K64"/>
    </row>
    <row r="65" spans="1:11" ht="15">
      <c r="A65"/>
      <c r="B65"/>
      <c r="C65"/>
      <c r="D65"/>
      <c r="E65"/>
      <c r="F65"/>
      <c r="G65"/>
      <c r="H65"/>
      <c r="I65"/>
      <c r="J65"/>
      <c r="K65"/>
    </row>
    <row r="66" spans="1:11" ht="11.25" customHeight="1">
      <c r="A66"/>
      <c r="B66"/>
      <c r="C66"/>
      <c r="D66"/>
      <c r="E66"/>
      <c r="F66"/>
      <c r="G66"/>
      <c r="H66"/>
      <c r="I66"/>
      <c r="J66"/>
      <c r="K66"/>
    </row>
    <row r="67" spans="1:11" ht="15">
      <c r="A67"/>
      <c r="B67"/>
      <c r="C67"/>
      <c r="D67"/>
      <c r="E67"/>
      <c r="F67"/>
      <c r="G67"/>
      <c r="H67"/>
      <c r="I67"/>
      <c r="J67"/>
      <c r="K67"/>
    </row>
    <row r="68" spans="1:11" ht="15">
      <c r="A68"/>
      <c r="B68"/>
      <c r="C68"/>
      <c r="D68"/>
      <c r="E68"/>
      <c r="F68"/>
      <c r="G68"/>
      <c r="H68"/>
      <c r="I68"/>
      <c r="J68"/>
      <c r="K68"/>
    </row>
    <row r="69" spans="1:11" ht="15">
      <c r="A69"/>
      <c r="B69"/>
      <c r="C69"/>
      <c r="D69"/>
      <c r="E69"/>
      <c r="F69"/>
      <c r="G69"/>
      <c r="H69"/>
      <c r="I69"/>
      <c r="J69"/>
      <c r="K69"/>
    </row>
    <row r="70" spans="1:11" ht="15">
      <c r="A70"/>
      <c r="B70"/>
      <c r="C70"/>
      <c r="D70"/>
      <c r="E70"/>
      <c r="F70"/>
      <c r="G70"/>
      <c r="H70"/>
      <c r="I70"/>
      <c r="J70"/>
      <c r="K70"/>
    </row>
    <row r="71" spans="1:11" ht="15">
      <c r="A71"/>
      <c r="B71"/>
      <c r="C71"/>
      <c r="D71"/>
      <c r="E71"/>
      <c r="F71"/>
      <c r="G71"/>
      <c r="H71"/>
      <c r="I71"/>
      <c r="J71"/>
      <c r="K71"/>
    </row>
    <row r="72" spans="1:11" ht="15">
      <c r="A72"/>
      <c r="B72"/>
      <c r="C72"/>
      <c r="D72"/>
      <c r="E72"/>
      <c r="F72"/>
      <c r="G72"/>
      <c r="H72"/>
      <c r="I72"/>
      <c r="J72"/>
      <c r="K72"/>
    </row>
    <row r="73" spans="1:11" ht="15">
      <c r="A73"/>
      <c r="B73"/>
      <c r="C73"/>
      <c r="D73"/>
      <c r="E73"/>
      <c r="F73"/>
      <c r="G73"/>
      <c r="H73"/>
      <c r="I73"/>
      <c r="J73"/>
      <c r="K73"/>
    </row>
    <row r="74" spans="1:11" ht="15">
      <c r="A74"/>
      <c r="B74"/>
      <c r="C74"/>
      <c r="D74"/>
      <c r="E74"/>
      <c r="F74"/>
      <c r="G74"/>
      <c r="H74"/>
      <c r="I74"/>
      <c r="J74"/>
      <c r="K74"/>
    </row>
    <row r="75" spans="1:11" ht="15">
      <c r="A75"/>
      <c r="B75"/>
      <c r="C75"/>
      <c r="D75"/>
      <c r="E75"/>
      <c r="F75"/>
      <c r="G75"/>
      <c r="H75"/>
      <c r="I75"/>
      <c r="J75"/>
      <c r="K75"/>
    </row>
    <row r="76" spans="1:11" ht="15">
      <c r="A76"/>
      <c r="B76"/>
      <c r="C76"/>
      <c r="D76"/>
      <c r="E76"/>
      <c r="F76"/>
      <c r="G76"/>
      <c r="H76"/>
      <c r="I76"/>
      <c r="J76"/>
      <c r="K76"/>
    </row>
    <row r="77" spans="1:11" ht="15">
      <c r="A77"/>
      <c r="B77"/>
      <c r="C77"/>
      <c r="D77"/>
      <c r="E77"/>
      <c r="F77"/>
      <c r="G77"/>
      <c r="H77"/>
      <c r="I77"/>
      <c r="J77"/>
      <c r="K77"/>
    </row>
    <row r="78" spans="1:11" ht="15">
      <c r="A78"/>
      <c r="B78"/>
      <c r="C78"/>
      <c r="D78"/>
      <c r="E78"/>
      <c r="F78"/>
      <c r="G78"/>
      <c r="H78"/>
      <c r="I78"/>
      <c r="J78"/>
      <c r="K78"/>
    </row>
    <row r="79" spans="1:11" ht="15">
      <c r="A79"/>
      <c r="B79"/>
      <c r="C79"/>
      <c r="D79"/>
      <c r="E79"/>
      <c r="F79"/>
      <c r="G79"/>
      <c r="H79"/>
      <c r="I79"/>
      <c r="J79"/>
      <c r="K79"/>
    </row>
    <row r="80" spans="1:11" ht="15">
      <c r="A80"/>
      <c r="B80"/>
      <c r="C80"/>
      <c r="D80"/>
      <c r="E80"/>
      <c r="F80"/>
      <c r="G80"/>
      <c r="H80"/>
      <c r="I80"/>
      <c r="J80"/>
      <c r="K80"/>
    </row>
    <row r="81" spans="1:11" ht="15">
      <c r="A81"/>
      <c r="B81"/>
      <c r="C81"/>
      <c r="D81"/>
      <c r="E81"/>
      <c r="F81"/>
      <c r="G81"/>
      <c r="H81"/>
      <c r="I81"/>
      <c r="J81"/>
      <c r="K81"/>
    </row>
    <row r="82" spans="1:11" ht="15">
      <c r="A82"/>
      <c r="B82"/>
      <c r="C82"/>
      <c r="D82"/>
      <c r="E82"/>
      <c r="F82"/>
      <c r="G82"/>
      <c r="H82"/>
      <c r="I82"/>
      <c r="J82"/>
      <c r="K82"/>
    </row>
    <row r="83" spans="1:11" ht="15">
      <c r="A83"/>
      <c r="B83"/>
      <c r="C83"/>
      <c r="D83"/>
      <c r="E83"/>
      <c r="F83"/>
      <c r="G83"/>
      <c r="H83"/>
      <c r="I83"/>
      <c r="J83"/>
      <c r="K83"/>
    </row>
    <row r="84" spans="1:11" ht="38.25" customHeight="1">
      <c r="A84"/>
      <c r="B84"/>
      <c r="C84"/>
      <c r="D84"/>
      <c r="E84"/>
      <c r="F84"/>
      <c r="G84"/>
      <c r="H84"/>
      <c r="I84"/>
      <c r="J84"/>
      <c r="K84"/>
    </row>
    <row r="85" spans="1:11" ht="15">
      <c r="A85"/>
      <c r="B85"/>
      <c r="C85"/>
      <c r="D85"/>
      <c r="E85"/>
      <c r="F85"/>
      <c r="G85"/>
      <c r="H85"/>
      <c r="I85"/>
      <c r="J85"/>
      <c r="K85"/>
    </row>
    <row r="86" spans="1:11" ht="15">
      <c r="A86"/>
      <c r="B86"/>
      <c r="C86"/>
      <c r="D86"/>
      <c r="E86"/>
      <c r="F86"/>
      <c r="G86"/>
      <c r="H86"/>
      <c r="I86"/>
      <c r="J86"/>
      <c r="K86"/>
    </row>
    <row r="87" spans="1:11" ht="15">
      <c r="A87"/>
      <c r="B87"/>
      <c r="C87"/>
      <c r="D87"/>
      <c r="E87"/>
      <c r="F87"/>
      <c r="G87"/>
      <c r="H87"/>
      <c r="I87"/>
      <c r="J87"/>
      <c r="K87"/>
    </row>
    <row r="88" spans="1:11" ht="15">
      <c r="A88"/>
      <c r="B88"/>
      <c r="C88"/>
      <c r="D88"/>
      <c r="E88"/>
      <c r="F88"/>
      <c r="G88"/>
      <c r="H88"/>
      <c r="I88"/>
      <c r="J88"/>
      <c r="K88"/>
    </row>
    <row r="89" spans="1:11" ht="15">
      <c r="A89"/>
      <c r="B89"/>
      <c r="C89"/>
      <c r="D89"/>
      <c r="E89"/>
      <c r="F89"/>
      <c r="G89"/>
      <c r="H89"/>
      <c r="I89"/>
      <c r="J89"/>
      <c r="K89"/>
    </row>
    <row r="90" spans="1:11" ht="15">
      <c r="A90"/>
      <c r="B90"/>
      <c r="C90"/>
      <c r="D90"/>
      <c r="E90"/>
      <c r="F90"/>
      <c r="G90"/>
      <c r="H90"/>
      <c r="I90"/>
      <c r="J90"/>
      <c r="K90"/>
    </row>
    <row r="91" spans="1:11" ht="15">
      <c r="A91"/>
      <c r="B91"/>
      <c r="C91"/>
      <c r="D91"/>
      <c r="E91"/>
      <c r="F91"/>
      <c r="G91"/>
      <c r="H91"/>
      <c r="I91"/>
      <c r="J91"/>
      <c r="K91"/>
    </row>
    <row r="92" spans="1:11" ht="15">
      <c r="A92"/>
      <c r="B92"/>
      <c r="C92"/>
      <c r="D92"/>
      <c r="E92"/>
      <c r="F92"/>
      <c r="G92"/>
      <c r="H92"/>
      <c r="I92"/>
      <c r="J92"/>
      <c r="K92"/>
    </row>
    <row r="93" spans="1:11" ht="15">
      <c r="A93"/>
      <c r="B93"/>
      <c r="C93"/>
      <c r="D93"/>
      <c r="E93"/>
      <c r="F93"/>
      <c r="G93"/>
      <c r="H93"/>
      <c r="I93"/>
      <c r="J93"/>
      <c r="K93"/>
    </row>
    <row r="94" spans="1:11" ht="15">
      <c r="A94"/>
      <c r="B94"/>
      <c r="C94"/>
      <c r="D94"/>
      <c r="E94"/>
      <c r="F94"/>
      <c r="G94"/>
      <c r="H94"/>
      <c r="I94"/>
      <c r="J94"/>
      <c r="K94"/>
    </row>
    <row r="95" spans="1:11" ht="15">
      <c r="A95"/>
      <c r="B95"/>
      <c r="C95"/>
      <c r="D95"/>
      <c r="E95"/>
      <c r="F95"/>
      <c r="G95"/>
      <c r="H95"/>
      <c r="I95"/>
      <c r="J95"/>
      <c r="K95"/>
    </row>
    <row r="96" spans="1:11" ht="15">
      <c r="A96"/>
      <c r="B96"/>
      <c r="C96"/>
      <c r="D96"/>
      <c r="E96"/>
      <c r="F96"/>
      <c r="G96"/>
      <c r="H96"/>
      <c r="I96"/>
      <c r="J96"/>
      <c r="K96"/>
    </row>
    <row r="97" spans="1:11" ht="15">
      <c r="A97"/>
      <c r="B97"/>
      <c r="C97"/>
      <c r="D97"/>
      <c r="E97"/>
      <c r="F97"/>
      <c r="G97"/>
      <c r="H97"/>
      <c r="I97"/>
      <c r="J97"/>
      <c r="K97"/>
    </row>
    <row r="98" spans="1:11" ht="15">
      <c r="A98"/>
      <c r="B98"/>
      <c r="C98"/>
      <c r="D98"/>
      <c r="E98"/>
      <c r="F98"/>
      <c r="G98"/>
      <c r="H98"/>
      <c r="I98"/>
      <c r="J98"/>
      <c r="K98"/>
    </row>
    <row r="99" spans="1:11" ht="15">
      <c r="A99"/>
      <c r="B99"/>
      <c r="C99"/>
      <c r="D99"/>
      <c r="E99"/>
      <c r="F99"/>
      <c r="G99"/>
      <c r="H99"/>
      <c r="I99"/>
      <c r="J99"/>
      <c r="K99"/>
    </row>
    <row r="100" spans="1:11" ht="15">
      <c r="A100"/>
      <c r="B100"/>
      <c r="C100"/>
      <c r="D100"/>
      <c r="E100"/>
      <c r="F100"/>
      <c r="G100"/>
      <c r="H100"/>
      <c r="I100"/>
      <c r="J100"/>
      <c r="K100"/>
    </row>
    <row r="101" spans="1:11" ht="15">
      <c r="A101"/>
      <c r="B101"/>
      <c r="C101"/>
      <c r="D101"/>
      <c r="E101"/>
      <c r="F101"/>
      <c r="G101"/>
      <c r="H101"/>
      <c r="I101"/>
      <c r="J101"/>
      <c r="K101"/>
    </row>
    <row r="102" spans="1:11" ht="15">
      <c r="A102"/>
      <c r="B102"/>
      <c r="C102"/>
      <c r="D102"/>
      <c r="E102"/>
      <c r="F102"/>
      <c r="G102"/>
      <c r="H102"/>
      <c r="I102"/>
      <c r="J102"/>
      <c r="K102"/>
    </row>
    <row r="103" spans="1:11" ht="15">
      <c r="A103"/>
      <c r="B103"/>
      <c r="C103"/>
      <c r="D103"/>
      <c r="E103"/>
      <c r="F103"/>
      <c r="G103"/>
      <c r="H103"/>
      <c r="I103"/>
      <c r="J103"/>
      <c r="K103"/>
    </row>
    <row r="104" spans="1:11" ht="15">
      <c r="A104"/>
      <c r="B104"/>
      <c r="C104"/>
      <c r="D104"/>
      <c r="E104"/>
      <c r="F104"/>
      <c r="G104"/>
      <c r="H104"/>
      <c r="I104"/>
      <c r="J104"/>
      <c r="K104"/>
    </row>
    <row r="105" spans="1:11" ht="15">
      <c r="A105"/>
      <c r="B105"/>
      <c r="C105"/>
      <c r="D105"/>
      <c r="E105"/>
      <c r="F105"/>
      <c r="G105"/>
      <c r="H105"/>
      <c r="I105"/>
      <c r="J105"/>
      <c r="K105"/>
    </row>
    <row r="106" spans="1:11" ht="15">
      <c r="A106"/>
      <c r="B106"/>
      <c r="C106"/>
      <c r="D106"/>
      <c r="E106"/>
      <c r="F106"/>
      <c r="G106"/>
      <c r="H106"/>
      <c r="I106"/>
      <c r="J106"/>
      <c r="K106"/>
    </row>
    <row r="107" spans="1:11" ht="15">
      <c r="A107"/>
      <c r="B107"/>
      <c r="C107"/>
      <c r="D107"/>
      <c r="E107"/>
      <c r="F107"/>
      <c r="G107"/>
      <c r="H107"/>
      <c r="I107"/>
      <c r="J107"/>
      <c r="K107"/>
    </row>
    <row r="108" spans="1:11" ht="15">
      <c r="A108"/>
      <c r="B108"/>
      <c r="C108"/>
      <c r="D108"/>
      <c r="E108"/>
      <c r="F108"/>
      <c r="G108"/>
      <c r="H108"/>
      <c r="I108"/>
      <c r="J108"/>
      <c r="K108"/>
    </row>
    <row r="109" spans="1:11" ht="15">
      <c r="A109"/>
      <c r="B109"/>
      <c r="C109"/>
      <c r="D109"/>
      <c r="E109"/>
      <c r="F109"/>
      <c r="G109"/>
      <c r="H109"/>
      <c r="I109"/>
      <c r="J109"/>
      <c r="K109"/>
    </row>
    <row r="110" spans="1:11" ht="15">
      <c r="A110"/>
      <c r="B110"/>
      <c r="C110"/>
      <c r="D110"/>
      <c r="E110"/>
      <c r="F110"/>
      <c r="G110"/>
      <c r="H110"/>
      <c r="I110"/>
      <c r="J110"/>
      <c r="K110"/>
    </row>
    <row r="111" spans="1:11" ht="15">
      <c r="A111"/>
      <c r="B111"/>
      <c r="C111"/>
      <c r="D111"/>
      <c r="E111"/>
      <c r="F111"/>
      <c r="G111"/>
      <c r="H111"/>
      <c r="I111"/>
      <c r="J111"/>
      <c r="K111"/>
    </row>
    <row r="112" spans="1:11" ht="15">
      <c r="A112"/>
      <c r="B112"/>
      <c r="C112"/>
      <c r="D112"/>
      <c r="E112"/>
      <c r="F112"/>
      <c r="G112"/>
      <c r="H112"/>
      <c r="I112"/>
      <c r="J112"/>
      <c r="K112"/>
    </row>
    <row r="113" spans="1:11" ht="15">
      <c r="A113"/>
      <c r="B113"/>
      <c r="C113"/>
      <c r="D113"/>
      <c r="E113"/>
      <c r="F113"/>
      <c r="G113"/>
      <c r="H113"/>
      <c r="I113"/>
      <c r="J113"/>
      <c r="K113"/>
    </row>
    <row r="114" spans="1:11" ht="15">
      <c r="A114"/>
      <c r="B114"/>
      <c r="C114"/>
      <c r="D114"/>
      <c r="E114"/>
      <c r="F114"/>
      <c r="G114"/>
      <c r="H114"/>
      <c r="I114"/>
      <c r="J114"/>
      <c r="K114"/>
    </row>
    <row r="115" spans="1:11" ht="57.75" customHeight="1"/>
    <row r="118" spans="1:11" ht="30" customHeight="1"/>
  </sheetData>
  <phoneticPr fontId="0" type="noConversion"/>
  <pageMargins left="0.94488188976377963" right="0.55118110236220474" top="1.0236220472440944" bottom="0.78740157480314965" header="0.43307086614173229" footer="0.51181102362204722"/>
  <pageSetup paperSize="9" scale="98"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5. GIPSKARTONSKI RADOVI&amp;R&amp;"Arial,Regular"&amp;10Str. &amp;P/&amp;N</oddFooter>
  </headerFooter>
  <rowBreaks count="1" manualBreakCount="1">
    <brk id="2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73"/>
  <sheetViews>
    <sheetView topLeftCell="A31" zoomScaleNormal="100" zoomScaleSheetLayoutView="100" workbookViewId="0">
      <selection activeCell="L43" sqref="L43"/>
    </sheetView>
  </sheetViews>
  <sheetFormatPr defaultColWidth="8.81640625" defaultRowHeight="13.2"/>
  <cols>
    <col min="1" max="1" width="4.54296875" style="94" customWidth="1"/>
    <col min="2" max="2" width="2.81640625" style="18" customWidth="1"/>
    <col min="3" max="3" width="1.90625" style="18" customWidth="1"/>
    <col min="4" max="4" width="43.1796875" style="18" customWidth="1"/>
    <col min="5" max="5" width="4.54296875" style="18" customWidth="1"/>
    <col min="6" max="6" width="9.36328125" style="95" customWidth="1"/>
    <col min="7" max="7" width="7.36328125" style="95" hidden="1" customWidth="1"/>
    <col min="8" max="8" width="9.08984375" style="95" hidden="1" customWidth="1"/>
    <col min="9" max="9" width="9.08984375" style="18" customWidth="1"/>
    <col min="10" max="10" width="9.08984375" style="95" hidden="1" customWidth="1"/>
    <col min="11" max="11" width="9.08984375" style="18" hidden="1" customWidth="1"/>
    <col min="12" max="12" width="8.6328125" style="137" customWidth="1"/>
    <col min="13" max="18" width="8.81640625" style="18" customWidth="1"/>
    <col min="19" max="16384" width="8.81640625" style="18"/>
  </cols>
  <sheetData>
    <row r="1" spans="1:20">
      <c r="A1" s="257"/>
      <c r="B1" s="99"/>
      <c r="C1" s="99"/>
      <c r="D1" s="258"/>
      <c r="E1" s="259"/>
      <c r="F1" s="96"/>
      <c r="G1" s="96"/>
      <c r="H1" s="96"/>
      <c r="I1" s="99"/>
      <c r="J1" s="259"/>
      <c r="K1" s="99"/>
      <c r="L1" s="139"/>
      <c r="M1" s="97"/>
      <c r="N1" s="98"/>
      <c r="O1" s="98"/>
    </row>
    <row r="2" spans="1:20">
      <c r="A2" s="260"/>
      <c r="B2" s="261"/>
      <c r="C2" s="261"/>
      <c r="D2" s="261"/>
      <c r="E2" s="261"/>
      <c r="F2" s="261"/>
      <c r="G2" s="261"/>
      <c r="H2" s="261"/>
      <c r="I2" s="261"/>
      <c r="J2" s="261"/>
      <c r="K2" s="261"/>
      <c r="L2" s="138"/>
      <c r="M2" s="99"/>
      <c r="N2" s="100"/>
      <c r="O2" s="100"/>
      <c r="P2" s="99"/>
      <c r="Q2" s="99"/>
      <c r="R2" s="99"/>
      <c r="S2" s="99"/>
      <c r="T2" s="99"/>
    </row>
    <row r="3" spans="1:20">
      <c r="A3" s="262" t="s">
        <v>79</v>
      </c>
      <c r="B3" s="263"/>
      <c r="C3" s="263"/>
      <c r="D3" s="264" t="s">
        <v>6</v>
      </c>
      <c r="E3" s="265"/>
      <c r="F3" s="261"/>
      <c r="G3" s="261"/>
      <c r="H3" s="261"/>
      <c r="I3" s="261"/>
      <c r="J3" s="261"/>
      <c r="K3" s="261"/>
      <c r="L3" s="138"/>
      <c r="M3" s="99"/>
      <c r="N3" s="100"/>
      <c r="O3" s="100"/>
      <c r="P3" s="99"/>
      <c r="Q3" s="99"/>
      <c r="R3" s="99"/>
      <c r="S3" s="99"/>
      <c r="T3" s="99"/>
    </row>
    <row r="4" spans="1:20" ht="15">
      <c r="A4" s="266"/>
      <c r="B4" s="267"/>
      <c r="C4" s="267"/>
      <c r="D4" s="268"/>
      <c r="E4" s="269"/>
      <c r="F4" s="267"/>
      <c r="G4" s="267"/>
      <c r="H4" s="267"/>
      <c r="I4" s="267"/>
      <c r="J4" s="267"/>
      <c r="K4" s="267"/>
      <c r="L4" s="139"/>
      <c r="M4" s="100"/>
      <c r="N4" s="100"/>
      <c r="O4" s="99"/>
      <c r="P4" s="99"/>
      <c r="Q4" s="99"/>
      <c r="R4" s="99"/>
      <c r="S4" s="99"/>
      <c r="T4" s="99"/>
    </row>
    <row r="5" spans="1:20" ht="24">
      <c r="A5" s="111"/>
      <c r="B5" s="112"/>
      <c r="C5" s="113"/>
      <c r="D5" s="217" t="s">
        <v>104</v>
      </c>
      <c r="E5" s="114"/>
      <c r="F5" s="115"/>
      <c r="G5" s="113"/>
      <c r="H5" s="116"/>
      <c r="I5" s="102"/>
      <c r="J5" s="102"/>
      <c r="K5" s="102"/>
      <c r="L5" s="139"/>
      <c r="M5" s="100"/>
      <c r="N5" s="100"/>
      <c r="O5" s="99"/>
      <c r="P5" s="99"/>
      <c r="Q5" s="99"/>
      <c r="R5" s="99"/>
      <c r="S5" s="99"/>
      <c r="T5" s="99"/>
    </row>
    <row r="6" spans="1:20" ht="15">
      <c r="A6" s="111"/>
      <c r="B6" s="112"/>
      <c r="C6" s="113"/>
      <c r="D6" s="217"/>
      <c r="E6" s="114"/>
      <c r="F6" s="115"/>
      <c r="G6" s="113"/>
      <c r="H6" s="116"/>
      <c r="I6" s="102"/>
      <c r="J6" s="102"/>
      <c r="K6" s="102"/>
      <c r="L6" s="139"/>
      <c r="M6" s="100"/>
      <c r="N6" s="100"/>
      <c r="O6" s="99"/>
      <c r="P6" s="99"/>
      <c r="Q6" s="99"/>
      <c r="R6" s="99"/>
      <c r="S6" s="99"/>
      <c r="T6" s="99"/>
    </row>
    <row r="7" spans="1:20" ht="24">
      <c r="A7" s="111"/>
      <c r="B7" s="112"/>
      <c r="C7" s="113"/>
      <c r="D7" s="218" t="s">
        <v>105</v>
      </c>
      <c r="E7" s="114"/>
      <c r="F7" s="115"/>
      <c r="G7" s="113"/>
      <c r="H7" s="116"/>
      <c r="I7" s="102"/>
      <c r="J7" s="102"/>
      <c r="K7" s="102"/>
      <c r="L7" s="139"/>
      <c r="M7" s="100"/>
      <c r="N7" s="100"/>
      <c r="O7" s="99"/>
      <c r="P7" s="99"/>
      <c r="Q7" s="99"/>
      <c r="R7" s="99"/>
      <c r="S7" s="99"/>
      <c r="T7" s="99"/>
    </row>
    <row r="8" spans="1:20" ht="15">
      <c r="A8" s="111"/>
      <c r="B8" s="112"/>
      <c r="C8" s="113"/>
      <c r="D8" s="218"/>
      <c r="E8" s="114"/>
      <c r="F8" s="115"/>
      <c r="G8" s="113"/>
      <c r="H8" s="116"/>
      <c r="I8" s="102"/>
      <c r="J8" s="102"/>
      <c r="K8" s="102"/>
      <c r="L8" s="139"/>
      <c r="M8" s="100"/>
      <c r="N8" s="100"/>
      <c r="O8" s="99"/>
      <c r="P8" s="99"/>
      <c r="Q8" s="99"/>
      <c r="R8" s="99"/>
      <c r="S8" s="99"/>
      <c r="T8" s="99"/>
    </row>
    <row r="9" spans="1:20" ht="22.8">
      <c r="A9" s="111"/>
      <c r="B9" s="112"/>
      <c r="C9" s="113"/>
      <c r="D9" s="107" t="s">
        <v>144</v>
      </c>
      <c r="E9" s="114"/>
      <c r="F9" s="115"/>
      <c r="G9" s="113"/>
      <c r="H9" s="116"/>
      <c r="I9" s="102"/>
      <c r="J9" s="18"/>
      <c r="L9" s="139"/>
      <c r="M9" s="99"/>
      <c r="N9" s="99"/>
      <c r="O9" s="99"/>
      <c r="P9" s="99"/>
      <c r="Q9" s="99"/>
      <c r="R9" s="99"/>
      <c r="S9" s="99"/>
      <c r="T9" s="99"/>
    </row>
    <row r="10" spans="1:20" ht="79.8">
      <c r="A10" s="111"/>
      <c r="B10" s="112"/>
      <c r="C10" s="113"/>
      <c r="D10" s="107" t="s">
        <v>146</v>
      </c>
      <c r="E10" s="114"/>
      <c r="F10" s="115"/>
      <c r="G10" s="113"/>
      <c r="H10" s="116"/>
      <c r="I10" s="102"/>
      <c r="J10" s="18"/>
      <c r="L10" s="139"/>
      <c r="M10" s="99"/>
      <c r="N10" s="99"/>
      <c r="O10" s="99"/>
      <c r="P10" s="99"/>
      <c r="Q10" s="99"/>
      <c r="R10" s="99"/>
      <c r="S10" s="99"/>
      <c r="T10" s="99"/>
    </row>
    <row r="11" spans="1:20" ht="34.200000000000003">
      <c r="A11" s="111"/>
      <c r="B11" s="112"/>
      <c r="C11" s="113"/>
      <c r="D11" s="108" t="s">
        <v>147</v>
      </c>
      <c r="E11" s="114"/>
      <c r="F11" s="115"/>
      <c r="G11" s="113"/>
      <c r="H11" s="116"/>
      <c r="I11" s="102"/>
      <c r="J11" s="18"/>
      <c r="L11" s="139"/>
      <c r="M11" s="99"/>
      <c r="N11" s="99"/>
      <c r="O11" s="99"/>
      <c r="P11" s="99"/>
      <c r="Q11" s="99"/>
      <c r="R11" s="99"/>
      <c r="S11" s="99"/>
      <c r="T11" s="99"/>
    </row>
    <row r="12" spans="1:20" ht="15">
      <c r="A12" s="111"/>
      <c r="B12" s="112"/>
      <c r="C12" s="113"/>
      <c r="D12" s="109"/>
      <c r="E12" s="114"/>
      <c r="F12" s="115"/>
      <c r="G12" s="113"/>
      <c r="H12" s="116"/>
      <c r="I12" s="102"/>
      <c r="J12" s="18"/>
      <c r="L12" s="139"/>
      <c r="M12" s="99"/>
      <c r="N12" s="99"/>
      <c r="O12" s="99"/>
      <c r="P12" s="99"/>
      <c r="Q12" s="99"/>
      <c r="R12" s="99"/>
      <c r="S12" s="99"/>
      <c r="T12" s="99"/>
    </row>
    <row r="13" spans="1:20" ht="15">
      <c r="A13" s="111"/>
      <c r="B13" s="112"/>
      <c r="C13" s="113"/>
      <c r="D13" s="110" t="s">
        <v>106</v>
      </c>
      <c r="E13" s="114"/>
      <c r="F13" s="115"/>
      <c r="G13" s="113"/>
      <c r="H13" s="116"/>
      <c r="I13" s="102"/>
      <c r="J13" s="18"/>
      <c r="L13" s="139"/>
      <c r="M13" s="99"/>
      <c r="N13" s="99"/>
      <c r="O13" s="99"/>
      <c r="P13" s="99"/>
      <c r="Q13" s="99"/>
      <c r="R13" s="99"/>
      <c r="S13" s="99"/>
      <c r="T13" s="99"/>
    </row>
    <row r="14" spans="1:20" ht="15">
      <c r="A14" s="111"/>
      <c r="B14" s="112"/>
      <c r="C14" s="113"/>
      <c r="D14" s="109" t="s">
        <v>107</v>
      </c>
      <c r="E14" s="114"/>
      <c r="F14" s="115"/>
      <c r="G14" s="113"/>
      <c r="H14" s="116"/>
      <c r="I14" s="102"/>
      <c r="J14" s="18"/>
      <c r="L14" s="139"/>
      <c r="M14" s="99"/>
      <c r="N14" s="99"/>
      <c r="O14" s="99"/>
      <c r="P14" s="99"/>
      <c r="Q14" s="99"/>
      <c r="R14" s="99"/>
      <c r="S14" s="99"/>
      <c r="T14" s="99"/>
    </row>
    <row r="15" spans="1:20" ht="15">
      <c r="A15" s="111"/>
      <c r="B15" s="112"/>
      <c r="C15" s="113"/>
      <c r="D15" s="109" t="s">
        <v>108</v>
      </c>
      <c r="E15" s="114"/>
      <c r="F15" s="115"/>
      <c r="G15" s="113"/>
      <c r="H15" s="116"/>
      <c r="I15" s="102"/>
      <c r="J15" s="18"/>
      <c r="L15" s="139"/>
      <c r="M15" s="99"/>
      <c r="N15" s="99"/>
      <c r="O15" s="99"/>
      <c r="P15" s="99"/>
      <c r="Q15" s="99"/>
      <c r="R15" s="99"/>
      <c r="S15" s="99"/>
      <c r="T15" s="99"/>
    </row>
    <row r="16" spans="1:20" ht="15">
      <c r="A16" s="111"/>
      <c r="B16" s="112"/>
      <c r="C16" s="113"/>
      <c r="D16" s="109" t="s">
        <v>109</v>
      </c>
      <c r="E16" s="114"/>
      <c r="F16" s="115"/>
      <c r="G16" s="113"/>
      <c r="H16" s="116"/>
      <c r="I16" s="102"/>
      <c r="J16" s="18"/>
      <c r="L16" s="139"/>
      <c r="M16" s="99"/>
      <c r="N16" s="99"/>
      <c r="O16" s="99"/>
      <c r="P16" s="99"/>
      <c r="Q16" s="99"/>
      <c r="R16" s="99"/>
      <c r="S16" s="99"/>
      <c r="T16" s="99"/>
    </row>
    <row r="17" spans="1:20" ht="15">
      <c r="A17" s="111"/>
      <c r="B17" s="112"/>
      <c r="C17" s="113"/>
      <c r="D17" s="109" t="s">
        <v>110</v>
      </c>
      <c r="E17" s="114"/>
      <c r="F17" s="115"/>
      <c r="G17" s="113"/>
      <c r="H17" s="116"/>
      <c r="I17" s="102"/>
      <c r="J17" s="18"/>
      <c r="L17" s="139"/>
      <c r="M17" s="99"/>
      <c r="N17" s="99"/>
      <c r="O17" s="99"/>
      <c r="P17" s="99"/>
      <c r="Q17" s="99"/>
      <c r="R17" s="99"/>
      <c r="S17" s="99"/>
      <c r="T17" s="99"/>
    </row>
    <row r="18" spans="1:20" ht="15">
      <c r="A18" s="111"/>
      <c r="B18" s="112"/>
      <c r="C18" s="113"/>
      <c r="D18" s="109" t="s">
        <v>111</v>
      </c>
      <c r="E18" s="114"/>
      <c r="F18" s="115"/>
      <c r="G18" s="113"/>
      <c r="H18" s="116"/>
      <c r="I18" s="102"/>
      <c r="J18" s="18"/>
      <c r="L18" s="139"/>
      <c r="M18" s="99"/>
      <c r="N18" s="99"/>
      <c r="O18" s="99"/>
      <c r="P18" s="99"/>
      <c r="Q18" s="99"/>
      <c r="R18" s="99"/>
      <c r="S18" s="99"/>
      <c r="T18" s="99"/>
    </row>
    <row r="19" spans="1:20" ht="15">
      <c r="A19" s="111"/>
      <c r="B19" s="112"/>
      <c r="C19" s="113"/>
      <c r="D19" s="109" t="s">
        <v>112</v>
      </c>
      <c r="E19" s="114"/>
      <c r="F19" s="115"/>
      <c r="G19" s="113"/>
      <c r="H19" s="116"/>
      <c r="I19" s="102"/>
      <c r="J19" s="18"/>
      <c r="L19" s="139"/>
      <c r="M19" s="99"/>
      <c r="N19" s="99"/>
      <c r="O19" s="99"/>
      <c r="P19" s="99"/>
      <c r="Q19" s="99"/>
      <c r="R19" s="99"/>
      <c r="S19" s="99"/>
      <c r="T19" s="99"/>
    </row>
    <row r="20" spans="1:20" ht="22.8">
      <c r="A20" s="111"/>
      <c r="B20" s="112"/>
      <c r="C20" s="113"/>
      <c r="D20" s="109" t="s">
        <v>113</v>
      </c>
      <c r="E20" s="114"/>
      <c r="F20" s="115"/>
      <c r="G20" s="113"/>
      <c r="H20" s="116"/>
      <c r="I20" s="102"/>
      <c r="J20" s="18"/>
      <c r="L20" s="139"/>
      <c r="M20" s="99"/>
      <c r="N20" s="99"/>
      <c r="O20" s="99"/>
      <c r="P20" s="99"/>
      <c r="Q20" s="99"/>
      <c r="R20" s="99"/>
      <c r="S20" s="99"/>
      <c r="T20" s="99"/>
    </row>
    <row r="21" spans="1:20" ht="15">
      <c r="A21" s="111"/>
      <c r="B21" s="112"/>
      <c r="C21" s="113"/>
      <c r="D21" s="109" t="s">
        <v>114</v>
      </c>
      <c r="E21" s="114"/>
      <c r="F21" s="115"/>
      <c r="G21" s="113"/>
      <c r="H21" s="116"/>
      <c r="I21" s="102"/>
      <c r="J21" s="18"/>
      <c r="L21" s="139"/>
      <c r="M21" s="99"/>
      <c r="N21" s="99"/>
      <c r="O21" s="99"/>
      <c r="P21" s="99"/>
      <c r="Q21" s="99"/>
      <c r="R21" s="99"/>
      <c r="S21" s="99"/>
      <c r="T21" s="99"/>
    </row>
    <row r="22" spans="1:20" ht="15">
      <c r="A22" s="111"/>
      <c r="B22" s="112"/>
      <c r="C22" s="113"/>
      <c r="D22" s="109" t="s">
        <v>115</v>
      </c>
      <c r="E22" s="114"/>
      <c r="F22" s="115"/>
      <c r="G22" s="113"/>
      <c r="H22" s="116"/>
      <c r="I22" s="102"/>
      <c r="J22" s="18"/>
      <c r="L22" s="139"/>
      <c r="M22" s="99"/>
      <c r="N22" s="99"/>
      <c r="O22" s="99"/>
      <c r="P22" s="99"/>
      <c r="Q22" s="99"/>
      <c r="R22" s="99"/>
      <c r="S22" s="99"/>
      <c r="T22" s="99"/>
    </row>
    <row r="23" spans="1:20" ht="15">
      <c r="A23" s="111"/>
      <c r="B23" s="112"/>
      <c r="C23" s="113"/>
      <c r="D23" s="109" t="s">
        <v>116</v>
      </c>
      <c r="E23" s="114"/>
      <c r="F23" s="115"/>
      <c r="G23" s="113"/>
      <c r="H23" s="116"/>
      <c r="I23" s="102"/>
      <c r="J23" s="18"/>
      <c r="L23" s="139"/>
      <c r="M23" s="99"/>
      <c r="N23" s="99"/>
      <c r="O23" s="99"/>
      <c r="P23" s="99"/>
      <c r="Q23" s="99"/>
      <c r="R23" s="99"/>
      <c r="S23" s="99"/>
      <c r="T23" s="99"/>
    </row>
    <row r="24" spans="1:20" ht="15">
      <c r="A24" s="111"/>
      <c r="B24" s="112"/>
      <c r="C24" s="113"/>
      <c r="D24" s="109" t="s">
        <v>117</v>
      </c>
      <c r="E24" s="114"/>
      <c r="F24" s="115"/>
      <c r="G24" s="113"/>
      <c r="H24" s="116"/>
      <c r="I24" s="102"/>
      <c r="J24" s="18"/>
      <c r="L24" s="139"/>
      <c r="M24" s="99"/>
      <c r="N24" s="99"/>
      <c r="O24" s="99"/>
      <c r="P24" s="99"/>
      <c r="Q24" s="99"/>
      <c r="R24" s="99"/>
      <c r="S24" s="99"/>
      <c r="T24" s="99"/>
    </row>
    <row r="25" spans="1:20" ht="22.8">
      <c r="A25" s="111"/>
      <c r="B25" s="112"/>
      <c r="C25" s="113"/>
      <c r="D25" s="109" t="s">
        <v>118</v>
      </c>
      <c r="E25" s="114"/>
      <c r="F25" s="115"/>
      <c r="G25" s="113"/>
      <c r="H25" s="116"/>
      <c r="I25" s="102"/>
      <c r="J25" s="18"/>
      <c r="L25" s="139"/>
      <c r="M25" s="99"/>
      <c r="N25" s="99"/>
      <c r="O25" s="99"/>
      <c r="P25" s="99"/>
      <c r="Q25" s="99"/>
      <c r="R25" s="99"/>
      <c r="S25" s="99"/>
      <c r="T25" s="99"/>
    </row>
    <row r="26" spans="1:20" ht="57">
      <c r="A26" s="111"/>
      <c r="B26" s="112"/>
      <c r="C26" s="113"/>
      <c r="D26" s="108" t="s">
        <v>145</v>
      </c>
      <c r="E26" s="114"/>
      <c r="F26" s="115"/>
      <c r="G26" s="113"/>
      <c r="H26" s="116"/>
      <c r="I26" s="102"/>
      <c r="J26" s="18"/>
      <c r="L26" s="139"/>
      <c r="M26" s="99"/>
      <c r="N26" s="99"/>
      <c r="O26" s="99"/>
      <c r="P26" s="99"/>
      <c r="Q26" s="99"/>
      <c r="R26" s="99"/>
      <c r="S26" s="99"/>
      <c r="T26" s="99"/>
    </row>
    <row r="27" spans="1:20">
      <c r="A27" s="35" t="str">
        <f t="shared" ref="A27:A32" si="0">IF(OR(B27="",B27= " ")," ",$A$3)</f>
        <v xml:space="preserve"> </v>
      </c>
      <c r="B27" s="7" t="str">
        <f>IF(AND(D27&gt;0,NOT(D27=" "),NOT(D32&gt;0)),1+(COUNTIF($B$3:B26,"&gt;0"))," ")</f>
        <v xml:space="preserve"> </v>
      </c>
      <c r="C27" s="1"/>
      <c r="D27" s="15"/>
      <c r="G27" s="18"/>
      <c r="H27" s="18"/>
      <c r="I27" s="102"/>
      <c r="J27" s="18"/>
      <c r="L27" s="139"/>
      <c r="M27" s="99"/>
      <c r="N27" s="99"/>
      <c r="O27" s="99"/>
      <c r="P27" s="99"/>
      <c r="Q27" s="99"/>
      <c r="R27" s="99"/>
      <c r="S27" s="99"/>
      <c r="T27" s="99"/>
    </row>
    <row r="28" spans="1:20">
      <c r="A28" s="35"/>
      <c r="B28" s="7"/>
      <c r="C28" s="1"/>
      <c r="D28" s="15"/>
      <c r="G28" s="18"/>
      <c r="H28" s="18"/>
      <c r="I28" s="102"/>
      <c r="J28" s="18"/>
      <c r="L28" s="139"/>
      <c r="M28" s="99"/>
      <c r="N28" s="99"/>
      <c r="O28" s="99"/>
      <c r="P28" s="99"/>
      <c r="Q28" s="99"/>
      <c r="R28" s="99"/>
      <c r="S28" s="99"/>
      <c r="T28" s="99"/>
    </row>
    <row r="29" spans="1:20" ht="68.400000000000006">
      <c r="A29" s="35" t="str">
        <f>IF(OR(B29="",B29= " ")," ",$A$3)</f>
        <v>06.</v>
      </c>
      <c r="B29" s="7">
        <f>IF(AND(D30&gt;0,NOT(D30=" "),NOT(D28&gt;0)),1+(COUNTIF($B$3:B28,"&gt;0"))," ")</f>
        <v>1</v>
      </c>
      <c r="C29" s="1"/>
      <c r="D29" s="15" t="s">
        <v>192</v>
      </c>
      <c r="G29" s="18"/>
      <c r="H29" s="18"/>
      <c r="I29" s="102"/>
      <c r="J29" s="18"/>
      <c r="L29" s="139"/>
      <c r="M29" s="99"/>
      <c r="N29" s="99"/>
      <c r="O29" s="99"/>
      <c r="P29" s="99"/>
      <c r="Q29" s="99"/>
      <c r="R29" s="99"/>
      <c r="S29" s="99"/>
      <c r="T29" s="99"/>
    </row>
    <row r="30" spans="1:20">
      <c r="B30" s="7" t="str">
        <f>IF(AND(D32&gt;0,NOT(D32=" "),NOT(D33&gt;0)),1+(COUNTIF($B$3:B30,"&gt;0"))," ")</f>
        <v xml:space="preserve"> </v>
      </c>
      <c r="C30" s="102"/>
      <c r="D30" s="1" t="s">
        <v>182</v>
      </c>
      <c r="E30" s="18" t="s">
        <v>78</v>
      </c>
      <c r="F30" s="95">
        <v>3</v>
      </c>
      <c r="G30" s="18"/>
      <c r="H30" s="18"/>
      <c r="I30" s="102"/>
      <c r="J30" s="102"/>
      <c r="K30" s="102"/>
      <c r="L30" s="140">
        <f>F30*I30</f>
        <v>0</v>
      </c>
      <c r="M30" s="99"/>
      <c r="N30" s="99"/>
      <c r="O30" s="99"/>
      <c r="P30" s="99"/>
      <c r="Q30" s="99"/>
      <c r="R30" s="99"/>
      <c r="S30" s="99"/>
      <c r="T30" s="99"/>
    </row>
    <row r="31" spans="1:20">
      <c r="B31" s="7"/>
      <c r="C31" s="102"/>
      <c r="D31" s="102"/>
      <c r="G31" s="18"/>
      <c r="H31" s="18"/>
      <c r="I31" s="102"/>
      <c r="J31" s="102"/>
      <c r="K31" s="102"/>
      <c r="L31" s="140"/>
      <c r="M31" s="99"/>
      <c r="N31" s="99"/>
      <c r="O31" s="99"/>
      <c r="P31" s="99"/>
      <c r="Q31" s="99"/>
      <c r="R31" s="99"/>
      <c r="S31" s="99"/>
      <c r="T31" s="99"/>
    </row>
    <row r="32" spans="1:20">
      <c r="A32" s="35" t="str">
        <f t="shared" si="0"/>
        <v xml:space="preserve"> </v>
      </c>
      <c r="B32" s="7" t="str">
        <f>IF(AND(D32&gt;0,NOT(D32=" "),NOT(D33&gt;0)),1+(COUNTIF($B$3:B27,"&gt;0"))," ")</f>
        <v xml:space="preserve"> </v>
      </c>
      <c r="F32" s="18"/>
      <c r="G32" s="18"/>
      <c r="H32" s="18"/>
      <c r="I32" s="102"/>
      <c r="J32" s="18"/>
      <c r="L32" s="139"/>
      <c r="M32" s="99"/>
      <c r="N32" s="99"/>
      <c r="O32" s="99"/>
      <c r="P32" s="99"/>
      <c r="Q32" s="99"/>
      <c r="R32" s="99"/>
      <c r="S32" s="99"/>
      <c r="T32" s="99"/>
    </row>
    <row r="33" spans="1:20" ht="45.6">
      <c r="A33" s="35" t="str">
        <f>IF(OR(B33="",B33= " ")," ",$A$3)</f>
        <v>06.</v>
      </c>
      <c r="B33" s="7">
        <f>IF(AND(D33&gt;0,NOT(D33=" "),NOT(D32&gt;0)),1+(COUNTIF($B$3:B32,"&gt;0"))," ")</f>
        <v>2</v>
      </c>
      <c r="D33" s="15" t="s">
        <v>193</v>
      </c>
      <c r="F33" s="18"/>
      <c r="G33" s="18"/>
      <c r="H33" s="18"/>
      <c r="I33" s="231"/>
      <c r="J33" s="18"/>
      <c r="L33" s="139"/>
      <c r="M33" s="99"/>
      <c r="N33" s="99"/>
      <c r="O33" s="99"/>
      <c r="P33" s="99"/>
      <c r="Q33" s="99"/>
      <c r="R33" s="99"/>
      <c r="S33" s="99"/>
      <c r="T33" s="99"/>
    </row>
    <row r="34" spans="1:20">
      <c r="A34" s="35"/>
      <c r="B34" s="7"/>
      <c r="C34" s="18" t="s">
        <v>25</v>
      </c>
      <c r="D34" s="15" t="s">
        <v>163</v>
      </c>
      <c r="E34" s="18" t="s">
        <v>78</v>
      </c>
      <c r="F34" s="18">
        <v>1</v>
      </c>
      <c r="G34" s="18"/>
      <c r="H34" s="18"/>
      <c r="I34" s="231"/>
      <c r="J34" s="18"/>
      <c r="L34" s="139">
        <f>F34*I34</f>
        <v>0</v>
      </c>
      <c r="M34" s="99"/>
      <c r="N34" s="99"/>
      <c r="O34" s="99"/>
      <c r="P34" s="99"/>
      <c r="Q34" s="99"/>
      <c r="R34" s="99"/>
      <c r="S34" s="99"/>
      <c r="T34" s="99"/>
    </row>
    <row r="35" spans="1:20">
      <c r="A35" s="35"/>
      <c r="B35" s="7"/>
      <c r="C35" s="18" t="s">
        <v>26</v>
      </c>
      <c r="D35" s="15" t="s">
        <v>164</v>
      </c>
      <c r="E35" s="18" t="s">
        <v>78</v>
      </c>
      <c r="F35" s="18">
        <v>1</v>
      </c>
      <c r="G35" s="18"/>
      <c r="H35" s="18"/>
      <c r="I35" s="231"/>
      <c r="J35" s="18"/>
      <c r="L35" s="139">
        <f>F35*I35</f>
        <v>0</v>
      </c>
      <c r="M35" s="99"/>
      <c r="N35" s="99"/>
      <c r="O35" s="99"/>
      <c r="P35" s="99"/>
      <c r="Q35" s="99"/>
      <c r="R35" s="99"/>
      <c r="S35" s="99"/>
      <c r="T35" s="99"/>
    </row>
    <row r="36" spans="1:20">
      <c r="A36" s="35"/>
      <c r="B36" s="7"/>
      <c r="D36" s="15"/>
      <c r="F36" s="18"/>
      <c r="G36" s="18"/>
      <c r="H36" s="18"/>
      <c r="I36" s="231"/>
      <c r="J36" s="18"/>
      <c r="L36" s="139"/>
      <c r="M36" s="99"/>
      <c r="N36" s="99"/>
      <c r="O36" s="99"/>
      <c r="P36" s="99"/>
      <c r="Q36" s="99"/>
      <c r="R36" s="99"/>
      <c r="S36" s="99"/>
      <c r="T36" s="99"/>
    </row>
    <row r="37" spans="1:20">
      <c r="A37" s="35"/>
      <c r="B37" s="7"/>
      <c r="D37" s="15"/>
      <c r="F37" s="18"/>
      <c r="G37" s="18"/>
      <c r="H37" s="18"/>
      <c r="I37" s="231"/>
      <c r="J37" s="18"/>
      <c r="L37" s="139"/>
      <c r="M37" s="99"/>
      <c r="N37" s="99"/>
      <c r="O37" s="99"/>
      <c r="P37" s="99"/>
      <c r="Q37" s="99"/>
      <c r="R37" s="99"/>
      <c r="S37" s="99"/>
      <c r="T37" s="99"/>
    </row>
    <row r="38" spans="1:20" ht="45.6">
      <c r="A38" s="35" t="str">
        <f>IF(OR(B38="",B38= " ")," ",$A$3)</f>
        <v>06.</v>
      </c>
      <c r="B38" s="7">
        <f>IF(AND(D38&gt;0,NOT(D38=" "),NOT(D37&gt;0)),1+(COUNTIF($B$3:B37,"&gt;0"))," ")</f>
        <v>3</v>
      </c>
      <c r="D38" s="15" t="s">
        <v>194</v>
      </c>
      <c r="F38" s="18"/>
      <c r="G38" s="18"/>
      <c r="H38" s="18"/>
      <c r="I38" s="231"/>
      <c r="J38" s="18"/>
      <c r="L38" s="139"/>
      <c r="M38" s="99"/>
      <c r="N38" s="99"/>
      <c r="O38" s="99"/>
      <c r="P38" s="99"/>
      <c r="Q38" s="99"/>
      <c r="R38" s="99"/>
      <c r="S38" s="99"/>
      <c r="T38" s="99"/>
    </row>
    <row r="39" spans="1:20">
      <c r="A39" s="35"/>
      <c r="B39" s="7"/>
      <c r="C39" s="18" t="s">
        <v>25</v>
      </c>
      <c r="D39" s="15" t="s">
        <v>165</v>
      </c>
      <c r="E39" s="18" t="s">
        <v>78</v>
      </c>
      <c r="F39" s="18">
        <v>1</v>
      </c>
      <c r="G39" s="172"/>
      <c r="H39" s="172"/>
      <c r="I39" s="174"/>
      <c r="J39" s="172"/>
      <c r="K39" s="172"/>
      <c r="L39" s="139">
        <f>F39*I39</f>
        <v>0</v>
      </c>
      <c r="M39" s="99"/>
      <c r="N39" s="99"/>
      <c r="O39" s="99"/>
      <c r="P39" s="99"/>
      <c r="Q39" s="99"/>
      <c r="R39" s="99"/>
      <c r="S39" s="99"/>
      <c r="T39" s="99"/>
    </row>
    <row r="40" spans="1:20">
      <c r="A40" s="35"/>
      <c r="B40" s="7"/>
      <c r="C40" s="18" t="s">
        <v>26</v>
      </c>
      <c r="D40" s="15" t="s">
        <v>166</v>
      </c>
      <c r="E40" s="18" t="s">
        <v>78</v>
      </c>
      <c r="F40" s="18">
        <v>1</v>
      </c>
      <c r="G40" s="172"/>
      <c r="H40" s="172"/>
      <c r="I40" s="174"/>
      <c r="J40" s="172"/>
      <c r="K40" s="172"/>
      <c r="L40" s="139">
        <f>F40*I40</f>
        <v>0</v>
      </c>
      <c r="M40" s="99"/>
      <c r="N40" s="99"/>
      <c r="O40" s="99"/>
      <c r="P40" s="99"/>
      <c r="Q40" s="99"/>
      <c r="R40" s="99"/>
      <c r="S40" s="99"/>
      <c r="T40" s="99"/>
    </row>
    <row r="41" spans="1:20">
      <c r="A41" s="35"/>
      <c r="B41" s="7"/>
      <c r="D41" s="15"/>
      <c r="F41" s="18"/>
      <c r="G41" s="18"/>
      <c r="H41" s="18"/>
      <c r="I41" s="102"/>
      <c r="J41" s="18"/>
      <c r="L41" s="139"/>
      <c r="M41" s="99"/>
      <c r="N41" s="99"/>
      <c r="O41" s="99"/>
      <c r="P41" s="99"/>
      <c r="Q41" s="99"/>
      <c r="R41" s="99"/>
      <c r="S41" s="99"/>
      <c r="T41" s="99"/>
    </row>
    <row r="42" spans="1:20" ht="13.8" thickBot="1">
      <c r="A42" s="56"/>
      <c r="B42" s="10"/>
      <c r="C42" s="1"/>
      <c r="D42" s="15"/>
      <c r="E42" s="1"/>
      <c r="F42" s="1"/>
      <c r="G42" s="1"/>
      <c r="H42" s="1"/>
      <c r="I42" s="118"/>
      <c r="J42" s="119"/>
      <c r="K42" s="119"/>
      <c r="L42" s="141"/>
      <c r="M42" s="99"/>
      <c r="N42" s="99"/>
      <c r="O42" s="99"/>
      <c r="P42" s="99"/>
      <c r="Q42" s="99"/>
      <c r="R42" s="99"/>
      <c r="S42" s="99"/>
      <c r="T42" s="99"/>
    </row>
    <row r="43" spans="1:20">
      <c r="A43" s="68" t="str">
        <f>$A$3</f>
        <v>06.</v>
      </c>
      <c r="B43" s="69"/>
      <c r="C43" s="59"/>
      <c r="D43" s="31" t="s">
        <v>63</v>
      </c>
      <c r="E43" s="59"/>
      <c r="F43" s="59"/>
      <c r="G43" s="59"/>
      <c r="H43" s="59"/>
      <c r="I43" s="117"/>
      <c r="J43" s="99"/>
      <c r="K43" s="99"/>
      <c r="L43" s="142">
        <f>SUM(L29:L40)</f>
        <v>0</v>
      </c>
      <c r="M43" s="99"/>
      <c r="N43" s="99"/>
      <c r="O43" s="99"/>
      <c r="P43" s="99"/>
      <c r="Q43" s="99"/>
      <c r="R43" s="99"/>
      <c r="S43" s="99"/>
      <c r="T43" s="99"/>
    </row>
    <row r="44" spans="1:20">
      <c r="A44" s="104"/>
      <c r="B44" s="105"/>
      <c r="D44" s="106"/>
      <c r="G44" s="18"/>
      <c r="H44" s="18"/>
      <c r="J44" s="18"/>
      <c r="L44" s="139"/>
      <c r="M44" s="99"/>
      <c r="N44" s="99"/>
      <c r="O44" s="99"/>
      <c r="P44" s="99"/>
      <c r="Q44" s="99"/>
      <c r="R44" s="99"/>
      <c r="S44" s="99"/>
      <c r="T44" s="99"/>
    </row>
    <row r="45" spans="1:20">
      <c r="A45" s="104"/>
      <c r="B45" s="105"/>
      <c r="D45" s="83"/>
      <c r="G45" s="18"/>
      <c r="H45" s="18"/>
      <c r="J45" s="18"/>
      <c r="L45" s="139"/>
      <c r="M45" s="99"/>
      <c r="N45" s="99"/>
      <c r="O45" s="99"/>
      <c r="P45" s="99"/>
      <c r="Q45" s="99"/>
      <c r="R45" s="99"/>
      <c r="S45" s="99"/>
      <c r="T45" s="99"/>
    </row>
    <row r="46" spans="1:20">
      <c r="A46" s="104"/>
      <c r="B46" s="105"/>
      <c r="G46" s="18"/>
      <c r="H46" s="18"/>
      <c r="J46" s="18"/>
      <c r="L46" s="139"/>
      <c r="M46" s="99"/>
      <c r="N46" s="99"/>
      <c r="O46" s="99"/>
      <c r="P46" s="99"/>
      <c r="Q46" s="99"/>
      <c r="R46" s="99"/>
      <c r="S46" s="99"/>
      <c r="T46" s="99"/>
    </row>
    <row r="47" spans="1:20">
      <c r="L47" s="139"/>
      <c r="M47" s="99"/>
      <c r="N47" s="99"/>
      <c r="O47" s="99"/>
      <c r="P47" s="99"/>
      <c r="Q47" s="99"/>
      <c r="R47" s="99"/>
      <c r="S47" s="99"/>
      <c r="T47" s="99"/>
    </row>
    <row r="48" spans="1:20">
      <c r="L48" s="139"/>
      <c r="M48" s="99"/>
      <c r="N48" s="99"/>
      <c r="O48" s="99"/>
      <c r="P48" s="99"/>
      <c r="Q48" s="99"/>
      <c r="R48" s="99"/>
      <c r="S48" s="99"/>
      <c r="T48" s="99"/>
    </row>
    <row r="49" spans="12:20">
      <c r="L49" s="139"/>
      <c r="M49" s="99"/>
      <c r="N49" s="99"/>
      <c r="O49" s="99"/>
      <c r="P49" s="99"/>
      <c r="Q49" s="99"/>
      <c r="R49" s="99"/>
      <c r="S49" s="99"/>
      <c r="T49" s="99"/>
    </row>
    <row r="50" spans="12:20">
      <c r="L50" s="139"/>
      <c r="M50" s="99"/>
      <c r="N50" s="99"/>
      <c r="O50" s="99"/>
      <c r="P50" s="99"/>
      <c r="Q50" s="99"/>
      <c r="R50" s="99"/>
      <c r="S50" s="99"/>
      <c r="T50" s="99"/>
    </row>
    <row r="51" spans="12:20">
      <c r="L51" s="139"/>
      <c r="M51" s="99"/>
      <c r="N51" s="99"/>
      <c r="O51" s="99"/>
      <c r="P51" s="99"/>
      <c r="Q51" s="99"/>
      <c r="R51" s="99"/>
      <c r="S51" s="99"/>
      <c r="T51" s="99"/>
    </row>
    <row r="52" spans="12:20">
      <c r="L52" s="139"/>
      <c r="M52" s="99"/>
      <c r="N52" s="99"/>
      <c r="O52" s="99"/>
      <c r="P52" s="99"/>
      <c r="Q52" s="99"/>
      <c r="R52" s="99"/>
      <c r="S52" s="99"/>
      <c r="T52" s="99"/>
    </row>
    <row r="53" spans="12:20">
      <c r="L53" s="139"/>
      <c r="M53" s="99"/>
      <c r="N53" s="99"/>
      <c r="O53" s="99"/>
      <c r="P53" s="99"/>
      <c r="Q53" s="99"/>
      <c r="R53" s="99"/>
      <c r="S53" s="99"/>
      <c r="T53" s="99"/>
    </row>
    <row r="54" spans="12:20">
      <c r="L54" s="139"/>
      <c r="M54" s="99"/>
      <c r="N54" s="99"/>
      <c r="O54" s="99"/>
      <c r="P54" s="99"/>
      <c r="Q54" s="99"/>
      <c r="R54" s="99"/>
      <c r="S54" s="99"/>
      <c r="T54" s="99"/>
    </row>
    <row r="55" spans="12:20">
      <c r="L55" s="139"/>
      <c r="M55" s="99"/>
      <c r="N55" s="99"/>
      <c r="O55" s="99"/>
      <c r="P55" s="99"/>
      <c r="Q55" s="99"/>
      <c r="R55" s="99"/>
      <c r="S55" s="99"/>
      <c r="T55" s="99"/>
    </row>
    <row r="56" spans="12:20">
      <c r="L56" s="139"/>
      <c r="M56" s="99"/>
      <c r="N56" s="99"/>
      <c r="O56" s="99"/>
      <c r="P56" s="99"/>
      <c r="Q56" s="99"/>
      <c r="R56" s="99"/>
      <c r="S56" s="99"/>
      <c r="T56" s="99"/>
    </row>
    <row r="57" spans="12:20">
      <c r="L57" s="139"/>
      <c r="M57" s="99"/>
      <c r="N57" s="99"/>
      <c r="O57" s="99"/>
      <c r="P57" s="99"/>
      <c r="Q57" s="99"/>
      <c r="R57" s="99"/>
      <c r="S57" s="99"/>
      <c r="T57" s="99"/>
    </row>
    <row r="58" spans="12:20">
      <c r="L58" s="139"/>
      <c r="M58" s="99"/>
      <c r="N58" s="99"/>
      <c r="O58" s="99"/>
      <c r="P58" s="99"/>
      <c r="Q58" s="99"/>
      <c r="R58" s="99"/>
      <c r="S58" s="99"/>
      <c r="T58" s="99"/>
    </row>
    <row r="59" spans="12:20">
      <c r="L59" s="139"/>
      <c r="M59" s="99"/>
      <c r="N59" s="99"/>
      <c r="O59" s="99"/>
      <c r="P59" s="99"/>
      <c r="Q59" s="99"/>
      <c r="R59" s="99"/>
      <c r="S59" s="99"/>
      <c r="T59" s="99"/>
    </row>
    <row r="60" spans="12:20">
      <c r="L60" s="139"/>
      <c r="M60" s="99"/>
      <c r="N60" s="99"/>
      <c r="O60" s="99"/>
      <c r="P60" s="99"/>
      <c r="Q60" s="99"/>
      <c r="R60" s="99"/>
      <c r="S60" s="99"/>
      <c r="T60" s="99"/>
    </row>
    <row r="61" spans="12:20">
      <c r="L61" s="139"/>
      <c r="M61" s="99"/>
      <c r="N61" s="99"/>
      <c r="O61" s="99"/>
      <c r="P61" s="99"/>
      <c r="Q61" s="99"/>
      <c r="R61" s="99"/>
      <c r="S61" s="99"/>
      <c r="T61" s="99"/>
    </row>
    <row r="62" spans="12:20">
      <c r="L62" s="139"/>
      <c r="M62" s="99"/>
      <c r="N62" s="99"/>
      <c r="O62" s="99"/>
      <c r="P62" s="99"/>
      <c r="Q62" s="99"/>
      <c r="R62" s="99"/>
      <c r="S62" s="99"/>
      <c r="T62" s="99"/>
    </row>
    <row r="63" spans="12:20">
      <c r="L63" s="139"/>
      <c r="M63" s="99"/>
      <c r="N63" s="99"/>
      <c r="O63" s="99"/>
      <c r="P63" s="99"/>
      <c r="Q63" s="99"/>
      <c r="R63" s="99"/>
      <c r="S63" s="99"/>
      <c r="T63" s="99"/>
    </row>
    <row r="64" spans="12:20">
      <c r="L64" s="139"/>
      <c r="M64" s="99"/>
      <c r="N64" s="99"/>
      <c r="O64" s="99"/>
      <c r="P64" s="99"/>
      <c r="Q64" s="99"/>
      <c r="R64" s="99"/>
      <c r="S64" s="99"/>
      <c r="T64" s="99"/>
    </row>
    <row r="65" spans="12:20">
      <c r="L65" s="139"/>
      <c r="M65" s="99"/>
      <c r="N65" s="99"/>
      <c r="O65" s="99"/>
      <c r="P65" s="99"/>
      <c r="Q65" s="99"/>
      <c r="R65" s="99"/>
      <c r="S65" s="99"/>
      <c r="T65" s="99"/>
    </row>
    <row r="66" spans="12:20">
      <c r="L66" s="139"/>
      <c r="M66" s="99"/>
      <c r="N66" s="99"/>
      <c r="O66" s="99"/>
      <c r="P66" s="99"/>
      <c r="Q66" s="99"/>
      <c r="R66" s="99"/>
      <c r="S66" s="99"/>
      <c r="T66" s="99"/>
    </row>
    <row r="67" spans="12:20">
      <c r="L67" s="139"/>
      <c r="M67" s="99"/>
      <c r="N67" s="99"/>
      <c r="O67" s="99"/>
      <c r="P67" s="99"/>
      <c r="Q67" s="99"/>
      <c r="R67" s="99"/>
      <c r="S67" s="99"/>
      <c r="T67" s="99"/>
    </row>
    <row r="68" spans="12:20">
      <c r="L68" s="139"/>
      <c r="M68" s="99"/>
      <c r="N68" s="99"/>
      <c r="O68" s="99"/>
      <c r="P68" s="99"/>
      <c r="Q68" s="99"/>
      <c r="R68" s="99"/>
      <c r="S68" s="99"/>
      <c r="T68" s="99"/>
    </row>
    <row r="69" spans="12:20">
      <c r="L69" s="139"/>
      <c r="M69" s="99"/>
      <c r="N69" s="99"/>
      <c r="O69" s="99"/>
      <c r="P69" s="99"/>
      <c r="Q69" s="99"/>
      <c r="R69" s="99"/>
      <c r="S69" s="99"/>
      <c r="T69" s="99"/>
    </row>
    <row r="70" spans="12:20">
      <c r="L70" s="139"/>
      <c r="M70" s="99"/>
      <c r="N70" s="99"/>
      <c r="O70" s="99"/>
      <c r="P70" s="99"/>
      <c r="Q70" s="99"/>
      <c r="R70" s="99"/>
      <c r="S70" s="99"/>
      <c r="T70" s="99"/>
    </row>
    <row r="71" spans="12:20">
      <c r="L71" s="139"/>
      <c r="M71" s="99"/>
      <c r="N71" s="99"/>
      <c r="O71" s="99"/>
      <c r="P71" s="99"/>
      <c r="Q71" s="99"/>
      <c r="R71" s="99"/>
      <c r="S71" s="99"/>
      <c r="T71" s="99"/>
    </row>
    <row r="72" spans="12:20">
      <c r="L72" s="139"/>
      <c r="M72" s="99"/>
      <c r="N72" s="99"/>
      <c r="O72" s="99"/>
      <c r="P72" s="99"/>
      <c r="Q72" s="99"/>
      <c r="R72" s="99"/>
      <c r="S72" s="99"/>
      <c r="T72" s="99"/>
    </row>
    <row r="73" spans="12:20">
      <c r="L73" s="139"/>
      <c r="M73" s="99"/>
      <c r="N73" s="99"/>
      <c r="O73" s="99"/>
      <c r="P73" s="99"/>
      <c r="Q73" s="99"/>
      <c r="R73" s="99"/>
      <c r="S73" s="99"/>
      <c r="T73" s="99"/>
    </row>
  </sheetData>
  <phoneticPr fontId="0" type="noConversion"/>
  <pageMargins left="0.94488188976377963" right="0.55118110236220474" top="1.0236220472440944" bottom="0.78740157480314965" header="0.43307086614173229" footer="0.51181102362204722"/>
  <pageSetup paperSize="9" scale="86"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6. STOLARSKI RADOVI&amp;R&amp;"Arial,Regular"&amp;10Str. &amp;P/&amp;N</oddFooter>
  </headerFooter>
  <rowBreaks count="1" manualBreakCount="1">
    <brk id="3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zoomScaleNormal="100" zoomScaleSheetLayoutView="130" workbookViewId="0">
      <selection activeCell="D15" sqref="D15"/>
    </sheetView>
  </sheetViews>
  <sheetFormatPr defaultColWidth="8.81640625" defaultRowHeight="13.2"/>
  <cols>
    <col min="1" max="1" width="4.54296875" style="120" customWidth="1"/>
    <col min="2" max="2" width="2.81640625" style="18" customWidth="1"/>
    <col min="3" max="3" width="1.90625" style="124" customWidth="1"/>
    <col min="4" max="4" width="31.36328125" style="18" customWidth="1"/>
    <col min="5" max="5" width="4.54296875" style="18" customWidth="1"/>
    <col min="6" max="6" width="7.36328125" style="184" customWidth="1"/>
    <col min="7" max="7" width="7.36328125" style="18" hidden="1" customWidth="1"/>
    <col min="8" max="8" width="9.08984375" style="18" hidden="1" customWidth="1"/>
    <col min="9" max="9" width="9.08984375" style="18" customWidth="1"/>
    <col min="10" max="11" width="9.08984375" style="18" hidden="1" customWidth="1"/>
    <col min="12" max="12" width="8.81640625" style="137" customWidth="1"/>
    <col min="13" max="20" width="8.81640625" style="18" customWidth="1"/>
    <col min="21" max="16384" width="8.81640625" style="18"/>
  </cols>
  <sheetData>
    <row r="1" spans="1:12">
      <c r="A1" s="135"/>
      <c r="B1" s="99"/>
      <c r="C1" s="99"/>
      <c r="D1" s="270"/>
      <c r="E1" s="259"/>
      <c r="F1" s="271"/>
      <c r="G1" s="121"/>
      <c r="H1" s="99"/>
      <c r="I1" s="272"/>
      <c r="J1" s="99"/>
      <c r="K1" s="99"/>
      <c r="L1" s="139"/>
    </row>
    <row r="2" spans="1:12">
      <c r="A2" s="273"/>
      <c r="B2" s="261"/>
      <c r="C2" s="261"/>
      <c r="D2" s="261"/>
      <c r="E2" s="261"/>
      <c r="F2" s="274"/>
      <c r="G2" s="261"/>
      <c r="H2" s="261"/>
      <c r="I2" s="261"/>
      <c r="J2" s="261"/>
      <c r="K2" s="261"/>
      <c r="L2" s="139"/>
    </row>
    <row r="3" spans="1:12">
      <c r="A3" s="262" t="s">
        <v>73</v>
      </c>
      <c r="B3" s="261"/>
      <c r="C3" s="261"/>
      <c r="D3" s="275" t="s">
        <v>44</v>
      </c>
      <c r="E3" s="265"/>
      <c r="F3" s="274"/>
      <c r="G3" s="261"/>
      <c r="H3" s="261"/>
      <c r="I3" s="261"/>
      <c r="J3" s="261"/>
      <c r="K3" s="261"/>
      <c r="L3" s="139"/>
    </row>
    <row r="4" spans="1:12">
      <c r="A4" s="276"/>
      <c r="B4" s="277"/>
      <c r="C4" s="277"/>
      <c r="D4" s="278"/>
      <c r="E4" s="230"/>
      <c r="F4" s="279"/>
      <c r="G4" s="277"/>
      <c r="H4" s="277"/>
      <c r="I4" s="277"/>
      <c r="J4" s="261"/>
      <c r="K4" s="261"/>
      <c r="L4" s="139"/>
    </row>
    <row r="5" spans="1:12" ht="15">
      <c r="A5" s="173"/>
      <c r="B5" s="174"/>
      <c r="C5" s="174"/>
      <c r="D5" s="175"/>
      <c r="E5" s="176"/>
      <c r="F5" s="182"/>
      <c r="G5" s="174"/>
      <c r="H5" s="174"/>
      <c r="I5" s="172"/>
      <c r="J5" s="102"/>
    </row>
    <row r="6" spans="1:12" ht="15">
      <c r="A6" s="101"/>
      <c r="B6" s="102"/>
      <c r="C6" s="102"/>
      <c r="D6" s="65" t="s">
        <v>27</v>
      </c>
      <c r="E6" s="103"/>
      <c r="F6" s="183"/>
      <c r="G6" s="102"/>
      <c r="H6" s="102"/>
      <c r="J6" s="102"/>
    </row>
    <row r="7" spans="1:12">
      <c r="A7" s="102"/>
      <c r="B7" s="102"/>
      <c r="C7" s="102"/>
      <c r="D7" s="102"/>
      <c r="E7" s="102"/>
      <c r="F7" s="183"/>
      <c r="G7" s="102"/>
      <c r="H7" s="102"/>
      <c r="J7" s="102"/>
    </row>
    <row r="8" spans="1:12">
      <c r="A8" s="102"/>
      <c r="B8" s="102"/>
      <c r="C8" s="102"/>
      <c r="D8" s="102"/>
      <c r="E8" s="102"/>
      <c r="F8" s="183"/>
      <c r="G8" s="102"/>
      <c r="H8" s="102"/>
      <c r="J8" s="102"/>
    </row>
    <row r="9" spans="1:12" ht="22.8">
      <c r="A9" s="35"/>
      <c r="B9" s="7"/>
      <c r="C9" s="1"/>
      <c r="D9" s="15" t="s">
        <v>119</v>
      </c>
      <c r="E9" s="102"/>
      <c r="F9" s="183"/>
      <c r="G9" s="102"/>
      <c r="H9" s="102"/>
      <c r="J9" s="102"/>
    </row>
    <row r="10" spans="1:12" hidden="1">
      <c r="A10" s="35" t="e">
        <f>IF(OR(B10="",B10= " ")," ",$A$3)</f>
        <v>#REF!</v>
      </c>
      <c r="B10" s="7" t="e">
        <f>IF(AND(#REF!&gt;0,NOT(#REF!=" "),NOT(D11&gt;0)),1+(COUNTIF($B$3:B9,"&gt;0"))," ")</f>
        <v>#REF!</v>
      </c>
      <c r="C10" s="102"/>
      <c r="D10" s="102"/>
      <c r="E10" s="102"/>
      <c r="F10" s="183"/>
      <c r="G10" s="102"/>
      <c r="H10" s="102"/>
      <c r="J10" s="102"/>
    </row>
    <row r="11" spans="1:12" ht="79.8">
      <c r="A11" s="35"/>
      <c r="B11" s="7"/>
      <c r="C11" s="18"/>
      <c r="D11" s="15" t="s">
        <v>32</v>
      </c>
      <c r="E11" s="102"/>
      <c r="F11" s="183"/>
      <c r="G11" s="102"/>
      <c r="H11" s="102"/>
      <c r="J11" s="102"/>
    </row>
    <row r="12" spans="1:12" ht="136.80000000000001">
      <c r="A12" s="35"/>
      <c r="B12" s="7"/>
      <c r="C12" s="18"/>
      <c r="D12" s="15" t="s">
        <v>120</v>
      </c>
      <c r="E12" s="102"/>
      <c r="F12" s="183"/>
      <c r="G12" s="102"/>
      <c r="H12" s="102"/>
      <c r="J12" s="102"/>
    </row>
    <row r="13" spans="1:12">
      <c r="A13" s="35"/>
      <c r="B13" s="7"/>
      <c r="C13" s="1"/>
      <c r="D13" s="15"/>
      <c r="E13" s="1"/>
      <c r="F13" s="185"/>
      <c r="G13" s="1"/>
      <c r="H13" s="1"/>
      <c r="I13" s="1"/>
      <c r="J13" s="1"/>
      <c r="K13" s="1"/>
      <c r="L13" s="41"/>
    </row>
    <row r="14" spans="1:12">
      <c r="A14" s="35"/>
      <c r="B14" s="7"/>
      <c r="C14" s="1"/>
      <c r="D14" s="15"/>
      <c r="E14" s="1"/>
      <c r="F14" s="185"/>
      <c r="G14" s="1"/>
      <c r="H14" s="1"/>
      <c r="I14" s="1"/>
      <c r="J14" s="1"/>
      <c r="K14" s="1"/>
      <c r="L14" s="41"/>
    </row>
    <row r="15" spans="1:12" ht="45.6">
      <c r="A15" s="35" t="str">
        <f>IF(OR(B15="",B15= " ")," ",$A$3)</f>
        <v>07.</v>
      </c>
      <c r="B15" s="7">
        <f>IF(AND(D15&gt;0,NOT(D15=" "),NOT(D19&gt;0)),1+(COUNTIF($B$3:B14,"&gt;0"))," ")</f>
        <v>1</v>
      </c>
      <c r="C15" s="1"/>
      <c r="D15" s="15" t="s">
        <v>184</v>
      </c>
      <c r="E15" s="1" t="s">
        <v>78</v>
      </c>
      <c r="F15" s="185">
        <v>1</v>
      </c>
      <c r="G15" s="1"/>
      <c r="H15" s="1"/>
      <c r="I15" s="1"/>
      <c r="J15" s="1"/>
      <c r="K15" s="1"/>
      <c r="L15" s="41">
        <f>F15*I15</f>
        <v>0</v>
      </c>
    </row>
    <row r="16" spans="1:12">
      <c r="A16" s="35"/>
      <c r="B16" s="7"/>
      <c r="C16" s="18"/>
      <c r="D16" s="15"/>
      <c r="F16" s="185"/>
      <c r="G16" s="1"/>
      <c r="H16" s="1"/>
      <c r="I16" s="1"/>
      <c r="J16" s="1"/>
      <c r="K16" s="1"/>
      <c r="L16" s="41"/>
    </row>
    <row r="17" spans="1:12" ht="13.8" thickBot="1">
      <c r="A17" s="35"/>
      <c r="B17" s="7"/>
      <c r="C17" s="1"/>
      <c r="D17" s="15"/>
      <c r="E17" s="1"/>
      <c r="F17" s="185"/>
      <c r="G17" s="6"/>
      <c r="H17" s="1"/>
      <c r="I17" s="118"/>
      <c r="J17" s="118"/>
      <c r="K17" s="118"/>
      <c r="L17" s="75"/>
    </row>
    <row r="18" spans="1:12">
      <c r="A18" s="68" t="str">
        <f>$A$3</f>
        <v>07.</v>
      </c>
      <c r="B18" s="69"/>
      <c r="C18" s="126"/>
      <c r="D18" s="69" t="s">
        <v>62</v>
      </c>
      <c r="E18" s="126"/>
      <c r="F18" s="186"/>
      <c r="G18" s="126"/>
      <c r="H18" s="126"/>
      <c r="I18" s="136"/>
      <c r="J18" s="1"/>
      <c r="K18" s="1"/>
      <c r="L18" s="44">
        <f>SUM(L15:L16)</f>
        <v>0</v>
      </c>
    </row>
    <row r="19" spans="1:12">
      <c r="A19" s="35"/>
      <c r="B19" s="7"/>
      <c r="C19" s="1"/>
      <c r="D19" s="15"/>
      <c r="E19" s="1"/>
      <c r="F19" s="185"/>
      <c r="G19" s="1"/>
      <c r="H19" s="1"/>
      <c r="I19" s="1"/>
    </row>
    <row r="20" spans="1:12">
      <c r="A20" s="1"/>
      <c r="B20" s="1"/>
      <c r="C20" s="1"/>
      <c r="D20" s="1"/>
      <c r="E20" s="1"/>
      <c r="F20" s="185"/>
      <c r="G20" s="1"/>
      <c r="H20" s="1"/>
      <c r="I20" s="1"/>
    </row>
    <row r="21" spans="1:12">
      <c r="A21" s="122"/>
      <c r="B21" s="123"/>
      <c r="D21" s="125"/>
    </row>
    <row r="22" spans="1:12">
      <c r="A22" s="122"/>
      <c r="B22" s="123"/>
      <c r="D22" s="125"/>
    </row>
    <row r="23" spans="1:12">
      <c r="A23" s="122"/>
      <c r="B23" s="123"/>
      <c r="D23" s="125"/>
    </row>
    <row r="24" spans="1:12">
      <c r="A24" s="122"/>
      <c r="B24" s="123"/>
      <c r="D24" s="125"/>
    </row>
    <row r="25" spans="1:12">
      <c r="A25" s="122"/>
      <c r="B25" s="123"/>
      <c r="D25" s="125"/>
    </row>
    <row r="26" spans="1:12">
      <c r="A26" s="122"/>
      <c r="B26" s="123"/>
      <c r="D26" s="125"/>
    </row>
    <row r="27" spans="1:12">
      <c r="A27" s="122"/>
      <c r="B27" s="123"/>
      <c r="D27" s="125"/>
    </row>
    <row r="28" spans="1:12">
      <c r="A28" s="122"/>
      <c r="B28" s="123"/>
      <c r="D28" s="125"/>
    </row>
    <row r="29" spans="1:12">
      <c r="A29" s="122"/>
      <c r="B29" s="123"/>
      <c r="D29" s="125"/>
    </row>
    <row r="30" spans="1:12">
      <c r="A30" s="122"/>
      <c r="B30" s="123"/>
      <c r="D30" s="125"/>
    </row>
    <row r="31" spans="1:12">
      <c r="A31" s="122"/>
      <c r="B31" s="123"/>
      <c r="D31" s="125"/>
    </row>
    <row r="32" spans="1:12">
      <c r="A32" s="122"/>
      <c r="B32" s="123"/>
      <c r="D32" s="125"/>
    </row>
    <row r="33" spans="1:13">
      <c r="A33" s="128"/>
      <c r="B33" s="129"/>
      <c r="C33" s="130"/>
      <c r="D33" s="106"/>
      <c r="E33" s="99"/>
      <c r="F33" s="187"/>
      <c r="G33" s="99"/>
      <c r="H33" s="99"/>
      <c r="I33" s="99"/>
      <c r="J33" s="99"/>
      <c r="K33" s="99"/>
      <c r="L33" s="139"/>
    </row>
    <row r="34" spans="1:13">
      <c r="A34" s="128"/>
      <c r="B34" s="129"/>
      <c r="C34" s="130"/>
      <c r="D34" s="106"/>
      <c r="E34" s="99"/>
      <c r="F34" s="187"/>
      <c r="G34" s="99"/>
      <c r="H34" s="99"/>
      <c r="I34" s="99"/>
      <c r="J34" s="99"/>
      <c r="K34" s="99"/>
      <c r="L34" s="139"/>
    </row>
    <row r="35" spans="1:13">
      <c r="A35" s="128"/>
      <c r="B35" s="129"/>
      <c r="C35" s="130"/>
      <c r="D35" s="106"/>
      <c r="E35" s="99"/>
      <c r="F35" s="187"/>
      <c r="G35" s="99"/>
      <c r="H35" s="99"/>
      <c r="I35" s="99"/>
      <c r="J35" s="99"/>
      <c r="K35" s="99"/>
      <c r="L35" s="139"/>
    </row>
    <row r="36" spans="1:13" s="131" customFormat="1">
      <c r="A36" s="128"/>
      <c r="B36" s="129"/>
      <c r="C36" s="130"/>
      <c r="D36" s="106"/>
      <c r="E36" s="99"/>
      <c r="F36" s="187"/>
      <c r="G36" s="99"/>
      <c r="H36" s="99"/>
      <c r="I36" s="99"/>
      <c r="J36" s="99"/>
      <c r="K36" s="99"/>
      <c r="L36" s="139"/>
      <c r="M36" s="18"/>
    </row>
    <row r="37" spans="1:13">
      <c r="A37" s="128"/>
      <c r="B37" s="129"/>
      <c r="C37" s="132"/>
      <c r="D37" s="133"/>
      <c r="E37" s="134"/>
      <c r="F37" s="188"/>
      <c r="G37" s="134"/>
      <c r="H37" s="134"/>
      <c r="I37" s="134"/>
      <c r="J37" s="134"/>
      <c r="K37" s="134"/>
      <c r="L37" s="142"/>
      <c r="M37" s="131"/>
    </row>
    <row r="38" spans="1:13">
      <c r="A38" s="135"/>
      <c r="B38" s="99"/>
      <c r="C38" s="130"/>
      <c r="D38" s="99"/>
      <c r="E38" s="99"/>
      <c r="F38" s="187"/>
      <c r="G38" s="99"/>
      <c r="H38" s="99"/>
      <c r="I38" s="99"/>
      <c r="J38" s="99"/>
      <c r="K38" s="99"/>
      <c r="L38" s="139"/>
    </row>
    <row r="39" spans="1:13">
      <c r="A39" s="135"/>
      <c r="B39" s="99"/>
      <c r="C39" s="130"/>
      <c r="D39" s="99"/>
      <c r="E39" s="99"/>
      <c r="F39" s="187"/>
      <c r="G39" s="99"/>
      <c r="H39" s="99"/>
      <c r="I39" s="99"/>
      <c r="J39" s="99"/>
      <c r="K39" s="99"/>
      <c r="L39" s="139"/>
    </row>
    <row r="40" spans="1:13">
      <c r="A40" s="135"/>
      <c r="B40" s="99"/>
      <c r="C40" s="130"/>
      <c r="D40" s="99"/>
      <c r="E40" s="99"/>
      <c r="F40" s="187"/>
      <c r="G40" s="99"/>
      <c r="H40" s="99"/>
      <c r="I40" s="99"/>
      <c r="J40" s="99"/>
      <c r="K40" s="99"/>
      <c r="L40" s="139"/>
    </row>
  </sheetData>
  <phoneticPr fontId="0" type="noConversion"/>
  <pageMargins left="0.94488188976377963" right="0.55118110236220474" top="1.0236220472440944" bottom="0.78740157480314965" header="0.43307086614173229" footer="0.51181102362204722"/>
  <pageSetup paperSize="9"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7. BRAVARSKI RADOVI&amp;R&amp;"Arial,Regular"&amp;10Str.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1"/>
  <sheetViews>
    <sheetView topLeftCell="A16" zoomScaleNormal="100" zoomScaleSheetLayoutView="145" workbookViewId="0">
      <selection activeCell="D9" sqref="D9"/>
    </sheetView>
  </sheetViews>
  <sheetFormatPr defaultColWidth="8.81640625" defaultRowHeight="11.4"/>
  <cols>
    <col min="1" max="1" width="3.453125" style="1" customWidth="1"/>
    <col min="2" max="2" width="2.6328125" style="1" customWidth="1"/>
    <col min="3" max="3" width="2.36328125" style="1" customWidth="1"/>
    <col min="4" max="4" width="31.36328125" style="1" customWidth="1"/>
    <col min="5" max="5" width="4.54296875" style="1" customWidth="1"/>
    <col min="6" max="6" width="7.36328125" style="185" customWidth="1"/>
    <col min="7" max="7" width="7.36328125" style="1" hidden="1" customWidth="1"/>
    <col min="8" max="8" width="9.08984375" style="1" hidden="1" customWidth="1"/>
    <col min="9" max="9" width="9.08984375" style="1" customWidth="1"/>
    <col min="10" max="11" width="9.08984375" style="1" hidden="1" customWidth="1"/>
    <col min="12" max="12" width="11.81640625" style="41" customWidth="1"/>
    <col min="13" max="13" width="9.453125" style="1" customWidth="1"/>
    <col min="14" max="16" width="8.81640625" style="1" customWidth="1"/>
    <col min="17" max="17" width="9.90625" style="1" customWidth="1"/>
    <col min="18" max="16384" width="8.81640625" style="1"/>
  </cols>
  <sheetData>
    <row r="1" spans="1:29" ht="12">
      <c r="A1" s="53"/>
      <c r="B1" s="53"/>
      <c r="C1" s="53"/>
      <c r="D1" s="240"/>
      <c r="E1" s="241"/>
      <c r="F1" s="280"/>
      <c r="G1" s="5"/>
      <c r="H1" s="53"/>
      <c r="I1" s="244"/>
      <c r="J1" s="53"/>
      <c r="K1" s="53"/>
      <c r="L1" s="145"/>
      <c r="M1" s="143"/>
      <c r="N1" s="143"/>
      <c r="O1" s="143"/>
      <c r="P1" s="143"/>
      <c r="Q1" s="143"/>
      <c r="R1" s="143"/>
      <c r="S1" s="143"/>
      <c r="T1" s="143"/>
      <c r="U1" s="143"/>
      <c r="V1" s="143"/>
      <c r="W1" s="143"/>
      <c r="X1" s="143"/>
      <c r="Y1" s="143"/>
      <c r="Z1" s="143"/>
      <c r="AA1" s="53"/>
      <c r="AB1" s="53"/>
      <c r="AC1" s="53"/>
    </row>
    <row r="2" spans="1:29">
      <c r="A2" s="53"/>
      <c r="B2" s="53"/>
      <c r="C2" s="53"/>
      <c r="D2" s="53"/>
      <c r="E2" s="53"/>
      <c r="F2" s="281"/>
      <c r="G2" s="53"/>
      <c r="H2" s="53"/>
      <c r="I2" s="53"/>
      <c r="J2" s="53"/>
      <c r="K2" s="53"/>
      <c r="L2" s="74"/>
      <c r="M2" s="54"/>
      <c r="N2" s="54"/>
      <c r="O2" s="54"/>
      <c r="P2" s="54"/>
      <c r="Q2" s="54"/>
      <c r="R2" s="54"/>
      <c r="S2" s="54"/>
      <c r="T2" s="54"/>
      <c r="U2" s="54"/>
      <c r="V2" s="54"/>
      <c r="W2" s="54"/>
      <c r="X2" s="54"/>
      <c r="Y2" s="54"/>
      <c r="Z2" s="54"/>
      <c r="AA2" s="54"/>
      <c r="AB2" s="53"/>
      <c r="AC2" s="53"/>
    </row>
    <row r="3" spans="1:29" ht="12">
      <c r="A3" s="249" t="s">
        <v>74</v>
      </c>
      <c r="B3" s="53"/>
      <c r="C3" s="53"/>
      <c r="D3" s="11" t="s">
        <v>81</v>
      </c>
      <c r="E3" s="53"/>
      <c r="F3" s="281"/>
      <c r="G3" s="53"/>
      <c r="H3" s="53"/>
      <c r="I3" s="53"/>
      <c r="J3" s="53"/>
      <c r="K3" s="53"/>
      <c r="L3" s="74"/>
      <c r="M3" s="54"/>
      <c r="N3" s="54"/>
      <c r="O3" s="54"/>
      <c r="P3" s="54"/>
      <c r="Q3" s="54"/>
      <c r="R3" s="54"/>
      <c r="S3" s="54"/>
      <c r="T3" s="54"/>
      <c r="U3" s="54"/>
      <c r="V3" s="54"/>
      <c r="W3" s="54"/>
      <c r="X3" s="54"/>
      <c r="Y3" s="54"/>
      <c r="Z3" s="54"/>
      <c r="AA3" s="54"/>
      <c r="AB3" s="53"/>
      <c r="AC3" s="53"/>
    </row>
    <row r="4" spans="1:29" ht="12">
      <c r="A4" s="249"/>
      <c r="B4" s="53"/>
      <c r="C4" s="53"/>
      <c r="D4" s="248"/>
      <c r="E4" s="53"/>
      <c r="F4" s="281"/>
      <c r="G4" s="53"/>
      <c r="H4" s="53"/>
      <c r="I4" s="53"/>
      <c r="J4" s="53"/>
      <c r="K4" s="53"/>
      <c r="L4" s="74"/>
      <c r="M4" s="54"/>
      <c r="N4" s="54"/>
      <c r="O4" s="54"/>
      <c r="P4" s="54"/>
      <c r="Q4" s="54"/>
      <c r="R4" s="54"/>
      <c r="S4" s="54"/>
      <c r="T4" s="54"/>
      <c r="U4" s="54"/>
      <c r="V4" s="54"/>
      <c r="W4" s="54"/>
      <c r="X4" s="54"/>
      <c r="Y4" s="54"/>
      <c r="Z4" s="54"/>
      <c r="AA4" s="54"/>
      <c r="AB4" s="53"/>
      <c r="AC4" s="53"/>
    </row>
    <row r="5" spans="1:29" ht="12">
      <c r="A5" s="9"/>
      <c r="D5" s="65" t="s">
        <v>36</v>
      </c>
      <c r="L5" s="74"/>
      <c r="M5" s="54"/>
      <c r="N5" s="54"/>
      <c r="O5" s="54"/>
      <c r="P5" s="54"/>
      <c r="Q5" s="54"/>
      <c r="R5" s="54"/>
      <c r="S5" s="54"/>
      <c r="T5" s="54"/>
      <c r="U5" s="54"/>
      <c r="V5" s="54"/>
      <c r="W5" s="54"/>
      <c r="X5" s="54"/>
      <c r="Y5" s="54"/>
      <c r="Z5" s="54"/>
      <c r="AA5" s="54"/>
      <c r="AB5" s="53"/>
      <c r="AC5" s="53"/>
    </row>
    <row r="6" spans="1:29" ht="205.2">
      <c r="A6" s="9"/>
      <c r="D6" s="15" t="s">
        <v>121</v>
      </c>
      <c r="L6" s="74"/>
      <c r="M6" s="54"/>
      <c r="N6" s="54"/>
      <c r="O6" s="54"/>
      <c r="P6" s="54"/>
      <c r="Q6" s="54"/>
      <c r="R6" s="54"/>
      <c r="S6" s="54"/>
      <c r="T6" s="54"/>
      <c r="U6" s="54"/>
      <c r="V6" s="54"/>
      <c r="W6" s="54"/>
      <c r="X6" s="54"/>
      <c r="Y6" s="54"/>
      <c r="Z6" s="54"/>
      <c r="AA6" s="54"/>
      <c r="AB6" s="53"/>
      <c r="AC6" s="53"/>
    </row>
    <row r="7" spans="1:29" ht="205.2">
      <c r="A7" s="9"/>
      <c r="D7" s="8" t="s">
        <v>218</v>
      </c>
      <c r="L7" s="74"/>
      <c r="M7" s="54"/>
      <c r="N7" s="54"/>
      <c r="O7" s="54"/>
      <c r="P7" s="54"/>
      <c r="Q7" s="54"/>
      <c r="R7" s="54"/>
      <c r="S7" s="54"/>
      <c r="T7" s="54"/>
      <c r="U7" s="54"/>
      <c r="V7" s="54"/>
      <c r="W7" s="54"/>
      <c r="X7" s="54"/>
      <c r="Y7" s="54"/>
      <c r="Z7" s="54"/>
      <c r="AA7" s="54"/>
      <c r="AB7" s="53"/>
      <c r="AC7" s="53"/>
    </row>
    <row r="8" spans="1:29" ht="79.8">
      <c r="A8" s="9"/>
      <c r="D8" s="8" t="s">
        <v>122</v>
      </c>
      <c r="L8" s="74"/>
      <c r="M8" s="54"/>
      <c r="N8" s="54"/>
      <c r="O8" s="54"/>
      <c r="P8" s="54"/>
      <c r="Q8" s="54"/>
      <c r="R8" s="54"/>
      <c r="S8" s="54"/>
      <c r="T8" s="54"/>
      <c r="U8" s="54"/>
      <c r="V8" s="54"/>
      <c r="W8" s="54"/>
      <c r="X8" s="54"/>
      <c r="Y8" s="54"/>
      <c r="Z8" s="54"/>
      <c r="AA8" s="54"/>
      <c r="AB8" s="53"/>
      <c r="AC8" s="53"/>
    </row>
    <row r="9" spans="1:29" ht="193.8">
      <c r="A9" s="9"/>
      <c r="D9" s="8" t="s">
        <v>123</v>
      </c>
      <c r="L9" s="74"/>
      <c r="M9" s="57"/>
      <c r="N9" s="57"/>
      <c r="O9" s="57"/>
      <c r="P9" s="57"/>
      <c r="Q9" s="57"/>
      <c r="R9" s="57"/>
      <c r="S9" s="57"/>
      <c r="T9" s="57"/>
      <c r="U9" s="57"/>
      <c r="V9" s="57"/>
      <c r="W9" s="57"/>
      <c r="X9" s="57"/>
      <c r="Y9" s="57"/>
      <c r="Z9" s="57"/>
      <c r="AA9" s="57"/>
      <c r="AB9" s="53"/>
      <c r="AC9" s="53"/>
    </row>
    <row r="10" spans="1:29" ht="12">
      <c r="A10" s="9"/>
      <c r="D10" s="8"/>
      <c r="L10" s="74"/>
      <c r="M10" s="57"/>
      <c r="N10" s="57"/>
      <c r="O10" s="57"/>
      <c r="P10" s="57"/>
      <c r="Q10" s="57"/>
      <c r="R10" s="57"/>
      <c r="S10" s="57"/>
      <c r="T10" s="57"/>
      <c r="U10" s="57"/>
      <c r="V10" s="57"/>
      <c r="W10" s="57"/>
      <c r="X10" s="57"/>
      <c r="Y10" s="57"/>
      <c r="Z10" s="57"/>
      <c r="AA10" s="57"/>
      <c r="AB10" s="53"/>
      <c r="AC10" s="53"/>
    </row>
    <row r="11" spans="1:29" ht="12">
      <c r="A11" s="35" t="str">
        <f>IF(OR(B11="",B11= " ")," ",$A$3)</f>
        <v xml:space="preserve"> </v>
      </c>
      <c r="B11" s="7" t="str">
        <f>IF(AND(D11&gt;0,NOT(D11=" "),NOT(D8&gt;0)),1+(COUNTIF($B$3:B8,"&gt;0"))," ")</f>
        <v xml:space="preserve"> </v>
      </c>
      <c r="D11" s="15"/>
    </row>
    <row r="12" spans="1:29" ht="45.6">
      <c r="A12" s="35" t="str">
        <f>IF(OR(B12="",B12= " ")," ",$A$3)</f>
        <v>08.</v>
      </c>
      <c r="B12" s="7">
        <f>IF(AND(D12&gt;0,NOT(D12=" "),NOT(D11&gt;0)),1+(COUNTIF($B$3:B11,"&gt;0"))," ")</f>
        <v>1</v>
      </c>
      <c r="D12" s="15" t="s">
        <v>214</v>
      </c>
      <c r="E12" s="1" t="s">
        <v>55</v>
      </c>
      <c r="F12" s="185">
        <v>66</v>
      </c>
      <c r="G12" s="16">
        <f>IF(ISNUMBER(F12),IF(OR(E12="m1",E12="m2",E12="m3",E12="kg"),F12*(1+$G$1/100),F12),"")</f>
        <v>66</v>
      </c>
      <c r="I12" s="17"/>
      <c r="L12" s="41">
        <f>F12*I12</f>
        <v>0</v>
      </c>
    </row>
    <row r="13" spans="1:29" ht="12">
      <c r="A13" s="35"/>
      <c r="B13" s="7"/>
      <c r="D13" s="15"/>
      <c r="G13" s="16"/>
      <c r="I13" s="17"/>
    </row>
    <row r="14" spans="1:29" ht="12">
      <c r="A14" s="35"/>
      <c r="B14" s="7"/>
      <c r="D14" s="15"/>
      <c r="G14" s="16"/>
      <c r="I14" s="17"/>
    </row>
    <row r="15" spans="1:29" ht="125.4">
      <c r="A15" s="35" t="str">
        <f>IF(OR(B15="",B15= " ")," ",$A$3)</f>
        <v>08.</v>
      </c>
      <c r="B15" s="7">
        <f>IF(AND(D15&gt;0,NOT(D15=" "),NOT(D14&gt;0)),1+(COUNTIF($B$3:B14,"&gt;0"))," ")</f>
        <v>2</v>
      </c>
      <c r="D15" s="15" t="s">
        <v>195</v>
      </c>
      <c r="E15" s="1" t="s">
        <v>55</v>
      </c>
      <c r="F15" s="185">
        <v>66</v>
      </c>
      <c r="G15" s="16">
        <f>IF(ISNUMBER(F15),IF(OR(E15="m1",E15="m2",E15="m3",E15="kg"),F15*(1+$G$1/100),F15),"")</f>
        <v>66</v>
      </c>
      <c r="I15" s="17"/>
      <c r="L15" s="41">
        <f>F15*I15</f>
        <v>0</v>
      </c>
    </row>
    <row r="16" spans="1:29" s="26" customFormat="1" ht="12">
      <c r="A16" s="35"/>
      <c r="B16" s="7"/>
      <c r="C16" s="1"/>
      <c r="D16" s="15"/>
      <c r="E16" s="1"/>
      <c r="F16" s="185"/>
      <c r="G16" s="16"/>
      <c r="H16" s="1"/>
      <c r="I16" s="17"/>
      <c r="L16" s="42"/>
    </row>
    <row r="17" spans="1:12" s="26" customFormat="1" ht="12">
      <c r="A17" s="35"/>
      <c r="B17" s="7"/>
      <c r="C17" s="1"/>
      <c r="D17" s="24"/>
      <c r="E17" s="21"/>
      <c r="F17" s="219"/>
      <c r="G17" s="16"/>
      <c r="I17" s="17"/>
      <c r="L17" s="42"/>
    </row>
    <row r="18" spans="1:12" s="26" customFormat="1" ht="34.200000000000003">
      <c r="A18" s="35" t="str">
        <f>IF(OR(B18="",B18= " ")," ",$A$3)</f>
        <v>08.</v>
      </c>
      <c r="B18" s="7">
        <f>IF(AND(D18&gt;0,NOT(D18=" "),NOT(D17&gt;0)),1+(COUNTIF($B$3:B17,"&gt;0"))," ")</f>
        <v>3</v>
      </c>
      <c r="C18" s="1"/>
      <c r="D18" s="15" t="s">
        <v>215</v>
      </c>
      <c r="E18" s="1" t="s">
        <v>55</v>
      </c>
      <c r="F18" s="185">
        <v>23</v>
      </c>
      <c r="G18" s="16">
        <f>IF(ISNUMBER(F18),IF(OR(E18="m1",E18="m2",E18="m3",E18="kg"),F18*(1+$G$1/100),F18),"")</f>
        <v>23</v>
      </c>
      <c r="H18" s="1"/>
      <c r="I18" s="17"/>
      <c r="J18" s="1"/>
      <c r="K18" s="1"/>
      <c r="L18" s="41">
        <f>F18*I18</f>
        <v>0</v>
      </c>
    </row>
    <row r="19" spans="1:12" s="26" customFormat="1" ht="12">
      <c r="A19" s="35"/>
      <c r="B19" s="7"/>
      <c r="C19" s="1"/>
      <c r="D19" s="24"/>
      <c r="E19" s="21"/>
      <c r="F19" s="219"/>
      <c r="G19" s="16"/>
      <c r="I19" s="17"/>
      <c r="L19" s="42"/>
    </row>
    <row r="20" spans="1:12" s="26" customFormat="1" ht="12">
      <c r="A20" s="35"/>
      <c r="B20" s="7"/>
      <c r="C20" s="1"/>
      <c r="D20" s="24"/>
      <c r="E20" s="21"/>
      <c r="F20" s="219"/>
      <c r="G20" s="16"/>
      <c r="I20" s="17"/>
      <c r="L20" s="42"/>
    </row>
    <row r="21" spans="1:12" s="26" customFormat="1" ht="159.6">
      <c r="A21" s="35" t="str">
        <f>IF(OR(B21="",B21= " ")," ",$A$3)</f>
        <v>08.</v>
      </c>
      <c r="B21" s="7">
        <f>IF(AND(D21&gt;0,NOT(D21=" "),NOT(D17&gt;0)),1+(COUNTIF($B$3:B18,"&gt;0"))," ")</f>
        <v>4</v>
      </c>
      <c r="C21" s="1"/>
      <c r="D21" s="15" t="s">
        <v>196</v>
      </c>
      <c r="E21" s="1" t="s">
        <v>76</v>
      </c>
      <c r="F21" s="219">
        <v>23</v>
      </c>
      <c r="G21" s="16"/>
      <c r="I21" s="17"/>
      <c r="L21" s="42">
        <f>F21*I21</f>
        <v>0</v>
      </c>
    </row>
    <row r="22" spans="1:12" s="26" customFormat="1" ht="12">
      <c r="A22" s="35"/>
      <c r="B22" s="7"/>
      <c r="C22" s="1"/>
      <c r="D22" s="15"/>
      <c r="E22" s="1"/>
      <c r="F22" s="219"/>
      <c r="G22" s="16"/>
      <c r="I22" s="17"/>
      <c r="L22" s="42"/>
    </row>
    <row r="23" spans="1:12" s="26" customFormat="1" ht="12">
      <c r="A23" s="35"/>
      <c r="B23" s="7"/>
      <c r="C23" s="1"/>
      <c r="D23" s="15"/>
      <c r="E23" s="1"/>
      <c r="F23" s="219"/>
      <c r="G23" s="16"/>
      <c r="I23" s="17"/>
      <c r="L23" s="42"/>
    </row>
    <row r="24" spans="1:12" s="26" customFormat="1" ht="45.6">
      <c r="A24" s="35" t="str">
        <f>IF(OR(B24="",B24= " ")," ",$A$3)</f>
        <v>08.</v>
      </c>
      <c r="B24" s="7">
        <f>IF(AND(D24&gt;0,NOT(D24=" "),NOT(D23&gt;0)),1+(COUNTIF($B$3:B23,"&gt;0"))," ")</f>
        <v>5</v>
      </c>
      <c r="C24" s="1"/>
      <c r="D24" s="15" t="s">
        <v>202</v>
      </c>
      <c r="E24" s="1" t="s">
        <v>77</v>
      </c>
      <c r="F24" s="185">
        <v>41</v>
      </c>
      <c r="G24" s="16">
        <f>IF(ISNUMBER(F24),IF(OR(E24="m1",E24="m2",E24="m3",E24="kg"),F24*(1+$G$1/100),F24),"")</f>
        <v>41</v>
      </c>
      <c r="H24" s="1"/>
      <c r="I24" s="17"/>
      <c r="J24" s="1"/>
      <c r="K24" s="1"/>
      <c r="L24" s="41">
        <f>F24*I24</f>
        <v>0</v>
      </c>
    </row>
    <row r="25" spans="1:12" s="26" customFormat="1" ht="12">
      <c r="A25" s="35"/>
      <c r="B25" s="7"/>
      <c r="C25" s="1"/>
      <c r="D25" s="15"/>
      <c r="E25" s="1"/>
      <c r="F25" s="219"/>
      <c r="G25" s="16"/>
      <c r="I25" s="17"/>
      <c r="L25" s="42"/>
    </row>
    <row r="26" spans="1:12" s="26" customFormat="1" ht="12">
      <c r="A26" s="35"/>
      <c r="B26" s="7"/>
      <c r="C26" s="1"/>
      <c r="D26" s="15"/>
      <c r="E26" s="1"/>
      <c r="F26" s="219"/>
      <c r="G26" s="16"/>
      <c r="I26" s="17"/>
      <c r="L26" s="42"/>
    </row>
    <row r="27" spans="1:12" s="26" customFormat="1" ht="22.8">
      <c r="A27" s="35" t="str">
        <f>IF(OR(B27="",B27= " ")," ",$A$3)</f>
        <v>08.</v>
      </c>
      <c r="B27" s="7">
        <f>IF(AND(D27&gt;0,NOT(D27=" "),NOT(D23&gt;0)),1+(COUNTIF($B$3:B24,"&gt;0"))," ")</f>
        <v>6</v>
      </c>
      <c r="C27" s="1"/>
      <c r="D27" s="15" t="s">
        <v>201</v>
      </c>
      <c r="E27" s="21" t="s">
        <v>77</v>
      </c>
      <c r="F27" s="219">
        <v>41</v>
      </c>
      <c r="G27" s="16"/>
      <c r="I27" s="17"/>
      <c r="L27" s="41">
        <f>F27*I27</f>
        <v>0</v>
      </c>
    </row>
    <row r="28" spans="1:12" s="26" customFormat="1" ht="12">
      <c r="A28" s="35"/>
      <c r="B28" s="7"/>
      <c r="C28" s="1"/>
      <c r="D28" s="23"/>
      <c r="E28" s="21"/>
      <c r="F28" s="219"/>
      <c r="G28" s="16" t="str">
        <f>IF(ISNUMBER(F28),IF(OR(E28="m1",E28="m2",E28="m3",E28="kg"),F28*(1+$G$1/100),F28),"")</f>
        <v/>
      </c>
      <c r="I28" s="17" t="str">
        <f>IF(ISNUMBER(F28),G28*H28,"")</f>
        <v/>
      </c>
      <c r="L28" s="42"/>
    </row>
    <row r="29" spans="1:12" ht="12.6" thickBot="1">
      <c r="A29" s="35"/>
      <c r="B29" s="7"/>
      <c r="D29" s="15"/>
      <c r="G29" s="6"/>
      <c r="I29" s="75"/>
      <c r="J29" s="75"/>
      <c r="K29" s="75"/>
      <c r="L29" s="75"/>
    </row>
    <row r="30" spans="1:12" s="66" customFormat="1" ht="12">
      <c r="A30" s="68" t="str">
        <f>$A$3</f>
        <v>08.</v>
      </c>
      <c r="B30" s="69"/>
      <c r="C30" s="126"/>
      <c r="D30" s="69" t="s">
        <v>61</v>
      </c>
      <c r="E30" s="126"/>
      <c r="F30" s="186"/>
      <c r="G30" s="126"/>
      <c r="H30" s="126"/>
      <c r="I30" s="136"/>
      <c r="J30" s="144"/>
      <c r="K30" s="144"/>
      <c r="L30" s="213">
        <f>SUM(L11:L27)</f>
        <v>0</v>
      </c>
    </row>
    <row r="31" spans="1:12" ht="12">
      <c r="A31" s="35"/>
      <c r="B31" s="7"/>
      <c r="D31" s="15"/>
    </row>
    <row r="37" ht="38.25" customHeight="1"/>
    <row r="68" ht="57.75" customHeight="1"/>
    <row r="71" ht="30" customHeight="1"/>
  </sheetData>
  <phoneticPr fontId="0" type="noConversion"/>
  <pageMargins left="0.94488188976377963" right="0.55118110236220474" top="1.0236220472440944" bottom="0.78740157480314965" header="0.43307086614173229" footer="0.51181102362204722"/>
  <pageSetup paperSize="9" scale="99" orientation="portrait" r:id="rId1"/>
  <headerFooter alignWithMargins="0">
    <oddHeader>&amp;L&amp;9Ured ovlaštene arhitektice Zrinka Salopek Debelić
Investitor: Pučko otvoreno učilište Rab, Bobotine 1/A, Rab 
Građevina: Unutrašnje uređenje poslovnog prostora u prizemlju zgrade</oddHeader>
    <oddFooter>&amp;L&amp;10 8. KERAMIČARSKI RADOVI&amp;R&amp;"Arial,Regular"&amp;10Str.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Naslovnica</vt:lpstr>
      <vt:lpstr>1.RUSENJA</vt:lpstr>
      <vt:lpstr>2.IZOLATERSKI</vt:lpstr>
      <vt:lpstr>3.TESARSKI</vt:lpstr>
      <vt:lpstr>4.ZAVRŠNI-ZIDARSKI</vt:lpstr>
      <vt:lpstr>5.GIPSKARTONSKI</vt:lpstr>
      <vt:lpstr>6.STOLARSKI </vt:lpstr>
      <vt:lpstr>7. BRAVARSKI </vt:lpstr>
      <vt:lpstr>8.KERAMIKA</vt:lpstr>
      <vt:lpstr>9.VODOINSTALATERSKI</vt:lpstr>
      <vt:lpstr>10.SOBOSLIKARSKI</vt:lpstr>
      <vt:lpstr>REKAPITULACIJA</vt:lpstr>
      <vt:lpstr>'1.RUSENJA'!Print_Area</vt:lpstr>
      <vt:lpstr>'10.SOBOSLIKARSKI'!Print_Area</vt:lpstr>
      <vt:lpstr>'2.IZOLATERSKI'!Print_Area</vt:lpstr>
      <vt:lpstr>'3.TESARSKI'!Print_Area</vt:lpstr>
      <vt:lpstr>'4.ZAVRŠNI-ZIDARSKI'!Print_Area</vt:lpstr>
      <vt:lpstr>'5.GIPSKARTONSKI'!Print_Area</vt:lpstr>
      <vt:lpstr>'6.STOLARSKI '!Print_Area</vt:lpstr>
      <vt:lpstr>'7. BRAVARSKI '!Print_Area</vt:lpstr>
      <vt:lpstr>'8.KERAMIKA'!Print_Area</vt:lpstr>
      <vt:lpstr>'9.VODOINSTALATERSKI'!Print_Area</vt:lpstr>
      <vt:lpstr>Naslovnica!Print_Area</vt:lpstr>
      <vt:lpstr>REKAPITULACIJA!Print_Area</vt:lpstr>
    </vt:vector>
  </TitlesOfParts>
  <Company>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2021-10-08T09:46:14Z</cp:lastPrinted>
  <dcterms:created xsi:type="dcterms:W3CDTF">1997-10-10T22:57:57Z</dcterms:created>
  <dcterms:modified xsi:type="dcterms:W3CDTF">2021-11-16T10:45:39Z</dcterms:modified>
</cp:coreProperties>
</file>